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EN\Desktop\Andelka\IZVRŠENJE 06-2025\"/>
    </mc:Choice>
  </mc:AlternateContent>
  <bookViews>
    <workbookView xWindow="-105" yWindow="-105" windowWidth="23250" windowHeight="12450" activeTab="4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definedNames>
    <definedName name="_xlnm.Print_Area" localSheetId="1">' Račun prihoda i rashoda'!$B$1:$I$101</definedName>
    <definedName name="_xlnm.Print_Area" localSheetId="0">SAŽETAK!$B$1:$L$27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3" i="7" l="1"/>
  <c r="H80" i="7"/>
  <c r="H44" i="7"/>
  <c r="H81" i="7"/>
  <c r="H94" i="7"/>
  <c r="H73" i="7"/>
  <c r="H72" i="7" s="1"/>
  <c r="H149" i="7"/>
  <c r="I166" i="7"/>
  <c r="I165" i="7"/>
  <c r="I164" i="7"/>
  <c r="H165" i="7"/>
  <c r="H164" i="7" s="1"/>
  <c r="H166" i="7"/>
  <c r="H144" i="7"/>
  <c r="H143" i="7" s="1"/>
  <c r="H142" i="7" s="1"/>
  <c r="H126" i="7"/>
  <c r="H118" i="7"/>
  <c r="H117" i="7" s="1"/>
  <c r="H116" i="7" s="1"/>
  <c r="H46" i="7"/>
  <c r="H45" i="7" s="1"/>
  <c r="H50" i="7"/>
  <c r="F17" i="5" l="1"/>
  <c r="J33" i="3"/>
  <c r="F38" i="5" l="1"/>
  <c r="F27" i="5" s="1"/>
  <c r="F32" i="5"/>
  <c r="F35" i="5"/>
  <c r="D38" i="5" l="1"/>
  <c r="D35" i="5"/>
  <c r="D32" i="5"/>
  <c r="D28" i="5"/>
  <c r="D27" i="5" s="1"/>
  <c r="D17" i="5"/>
  <c r="D11" i="5"/>
  <c r="D7" i="5"/>
  <c r="H15" i="1"/>
  <c r="F171" i="7"/>
  <c r="F170" i="7" s="1"/>
  <c r="F169" i="7" s="1"/>
  <c r="F148" i="7"/>
  <c r="F147" i="7" s="1"/>
  <c r="F143" i="7"/>
  <c r="F142" i="7" s="1"/>
  <c r="F14" i="7" l="1"/>
  <c r="G43" i="5"/>
  <c r="D14" i="5"/>
  <c r="D6" i="5" s="1"/>
  <c r="F6" i="8"/>
  <c r="F7" i="8"/>
  <c r="H40" i="3"/>
  <c r="H39" i="3" s="1"/>
  <c r="J12" i="3"/>
  <c r="J13" i="3"/>
  <c r="J22" i="3"/>
  <c r="J23" i="3"/>
  <c r="J27" i="3"/>
  <c r="J26" i="3" s="1"/>
  <c r="J15" i="1"/>
  <c r="C38" i="5" l="1"/>
  <c r="C28" i="5"/>
  <c r="C17" i="5"/>
  <c r="C14" i="5"/>
  <c r="C6" i="5" s="1"/>
  <c r="C11" i="5"/>
  <c r="C7" i="5"/>
  <c r="G40" i="3"/>
  <c r="G39" i="3"/>
  <c r="G32" i="3"/>
  <c r="G31" i="3"/>
  <c r="G13" i="3"/>
  <c r="G12" i="3"/>
  <c r="G11" i="3" s="1"/>
  <c r="G10" i="3" s="1"/>
  <c r="G15" i="1"/>
  <c r="G16" i="1" s="1"/>
  <c r="F11" i="7"/>
  <c r="H36" i="5"/>
  <c r="G36" i="5"/>
  <c r="H51" i="7"/>
  <c r="H55" i="7"/>
  <c r="H172" i="7"/>
  <c r="H177" i="7"/>
  <c r="H157" i="7"/>
  <c r="H123" i="7"/>
  <c r="H122" i="7" s="1"/>
  <c r="I135" i="7"/>
  <c r="J39" i="3"/>
  <c r="H11" i="3"/>
  <c r="H10" i="3" s="1"/>
  <c r="F36" i="7"/>
  <c r="F45" i="7"/>
  <c r="F158" i="7"/>
  <c r="F165" i="7"/>
  <c r="F164" i="7" s="1"/>
  <c r="F28" i="5"/>
  <c r="F7" i="5"/>
  <c r="H16" i="1"/>
  <c r="J16" i="1"/>
  <c r="F6" i="5" l="1"/>
  <c r="C27" i="5"/>
  <c r="H171" i="7"/>
  <c r="H170" i="7" s="1"/>
  <c r="H169" i="7" s="1"/>
  <c r="H71" i="7"/>
  <c r="H43" i="7" s="1"/>
  <c r="H148" i="7"/>
  <c r="H147" i="7" s="1"/>
  <c r="F157" i="7"/>
  <c r="H19" i="5"/>
  <c r="H30" i="5"/>
  <c r="G30" i="5"/>
  <c r="G29" i="5"/>
  <c r="K28" i="3"/>
  <c r="L28" i="3"/>
  <c r="I153" i="7"/>
  <c r="H14" i="7"/>
  <c r="H13" i="7" s="1"/>
  <c r="H12" i="7" s="1"/>
  <c r="H11" i="7" s="1"/>
  <c r="I73" i="7"/>
  <c r="I172" i="7"/>
  <c r="I108" i="7"/>
  <c r="I107" i="7"/>
  <c r="I94" i="7"/>
  <c r="I93" i="7"/>
  <c r="I80" i="7"/>
  <c r="H10" i="7" l="1"/>
  <c r="H9" i="7" s="1"/>
  <c r="H8" i="7" s="1"/>
  <c r="I171" i="7"/>
  <c r="I147" i="7"/>
  <c r="I148" i="7"/>
  <c r="I72" i="7"/>
  <c r="I149" i="7"/>
  <c r="I81" i="7"/>
  <c r="I177" i="7"/>
  <c r="I71" i="7" l="1"/>
  <c r="I170" i="7"/>
  <c r="I169" i="7" l="1"/>
  <c r="I144" i="7"/>
  <c r="I143" i="7"/>
  <c r="I142" i="7"/>
  <c r="I126" i="7"/>
  <c r="I123" i="7"/>
  <c r="I118" i="7"/>
  <c r="I117" i="7"/>
  <c r="I116" i="7"/>
  <c r="I111" i="7"/>
  <c r="I112" i="7"/>
  <c r="I113" i="7"/>
  <c r="I102" i="7"/>
  <c r="F44" i="7"/>
  <c r="F43" i="7" s="1"/>
  <c r="F10" i="7" s="1"/>
  <c r="F9" i="7" s="1"/>
  <c r="F8" i="7" s="1"/>
  <c r="I51" i="7"/>
  <c r="I55" i="7"/>
  <c r="I122" i="7" l="1"/>
  <c r="I50" i="7"/>
  <c r="I46" i="7" l="1"/>
  <c r="I11" i="7" l="1"/>
  <c r="I36" i="7"/>
  <c r="I38" i="7"/>
  <c r="H6" i="8"/>
  <c r="H7" i="8"/>
  <c r="H8" i="8"/>
  <c r="G35" i="5"/>
  <c r="G27" i="5" l="1"/>
  <c r="G28" i="5"/>
  <c r="I45" i="7"/>
  <c r="J11" i="3"/>
  <c r="J10" i="3" s="1"/>
  <c r="I43" i="7" l="1"/>
  <c r="I44" i="7"/>
  <c r="H38" i="5" l="1"/>
  <c r="G38" i="5"/>
  <c r="H33" i="5"/>
  <c r="H32" i="5"/>
  <c r="G33" i="5"/>
  <c r="G32" i="5"/>
  <c r="H29" i="5"/>
  <c r="H28" i="5"/>
  <c r="H35" i="5"/>
  <c r="L41" i="3"/>
  <c r="L80" i="3"/>
  <c r="L49" i="3"/>
  <c r="L91" i="3"/>
  <c r="L90" i="3"/>
  <c r="L40" i="3"/>
  <c r="I33" i="7"/>
  <c r="H18" i="5"/>
  <c r="H17" i="5"/>
  <c r="H15" i="5"/>
  <c r="H12" i="5"/>
  <c r="H11" i="5"/>
  <c r="H8" i="5"/>
  <c r="H7" i="5"/>
  <c r="H27" i="5" l="1"/>
  <c r="L39" i="3"/>
  <c r="I37" i="7"/>
  <c r="L14" i="1"/>
  <c r="L13" i="1"/>
  <c r="L12" i="1"/>
  <c r="L10" i="1"/>
  <c r="L33" i="3"/>
  <c r="L24" i="3"/>
  <c r="L14" i="3"/>
  <c r="I13" i="7"/>
  <c r="H6" i="5" l="1"/>
  <c r="H14" i="5"/>
  <c r="I14" i="7"/>
  <c r="K100" i="3"/>
  <c r="K99" i="3"/>
  <c r="K93" i="3"/>
  <c r="K92" i="3"/>
  <c r="K91" i="3"/>
  <c r="K90" i="3"/>
  <c r="K82" i="3"/>
  <c r="K80" i="3"/>
  <c r="K79" i="3"/>
  <c r="K77" i="3"/>
  <c r="K76" i="3"/>
  <c r="K74" i="3"/>
  <c r="K71" i="3"/>
  <c r="K70" i="3"/>
  <c r="K69" i="3"/>
  <c r="K68" i="3"/>
  <c r="K66" i="3"/>
  <c r="K64" i="3"/>
  <c r="K63" i="3"/>
  <c r="K62" i="3"/>
  <c r="K61" i="3"/>
  <c r="K60" i="3"/>
  <c r="K59" i="3"/>
  <c r="K58" i="3"/>
  <c r="K57" i="3"/>
  <c r="K56" i="3"/>
  <c r="K55" i="3"/>
  <c r="K53" i="3"/>
  <c r="K52" i="3"/>
  <c r="K51" i="3"/>
  <c r="K50" i="3"/>
  <c r="K49" i="3"/>
  <c r="K47" i="3"/>
  <c r="K46" i="3"/>
  <c r="K45" i="3"/>
  <c r="K44" i="3"/>
  <c r="K43" i="3"/>
  <c r="K42" i="3"/>
  <c r="K41" i="3"/>
  <c r="K40" i="3"/>
  <c r="K14" i="1"/>
  <c r="K13" i="1"/>
  <c r="K10" i="1"/>
  <c r="G18" i="5"/>
  <c r="G17" i="5"/>
  <c r="G15" i="5"/>
  <c r="G12" i="5"/>
  <c r="G11" i="5"/>
  <c r="G6" i="5"/>
  <c r="G14" i="5"/>
  <c r="I12" i="7" l="1"/>
  <c r="L15" i="1"/>
  <c r="K15" i="1"/>
  <c r="I10" i="7" l="1"/>
  <c r="K39" i="3"/>
  <c r="I9" i="7" l="1"/>
  <c r="K33" i="3"/>
  <c r="K24" i="3"/>
  <c r="K14" i="3"/>
  <c r="L32" i="3"/>
  <c r="I8" i="7" l="1"/>
  <c r="L26" i="3"/>
  <c r="L27" i="3"/>
  <c r="L12" i="3"/>
  <c r="L13" i="3"/>
  <c r="L22" i="3"/>
  <c r="L23" i="3"/>
  <c r="K13" i="3"/>
  <c r="K22" i="3"/>
  <c r="K12" i="3"/>
  <c r="K32" i="3"/>
  <c r="L31" i="3"/>
  <c r="K23" i="3"/>
  <c r="K27" i="3" l="1"/>
  <c r="K31" i="3"/>
  <c r="L11" i="3"/>
  <c r="K26" i="3"/>
  <c r="K11" i="3" l="1"/>
  <c r="L10" i="3"/>
  <c r="K10" i="3" l="1"/>
  <c r="G6" i="8" l="1"/>
  <c r="G8" i="8"/>
  <c r="G7" i="8"/>
</calcChain>
</file>

<file path=xl/sharedStrings.xml><?xml version="1.0" encoding="utf-8"?>
<sst xmlns="http://schemas.openxmlformats.org/spreadsheetml/2006/main" count="487" uniqueCount="241">
  <si>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</si>
  <si>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</si>
  <si>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</si>
  <si>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</si>
  <si>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</si>
  <si>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</si>
  <si>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</si>
  <si>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</si>
  <si>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</si>
  <si>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II. POSEBNI DIO</t>
  </si>
  <si>
    <t>I. OPĆI DIO</t>
  </si>
  <si>
    <t>Materijalni rashodi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</si>
  <si>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</si>
  <si>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</si>
  <si>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</si>
  <si>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</si>
  <si>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</si>
  <si>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….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</si>
  <si>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</si>
  <si>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</si>
  <si>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</si>
  <si>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</si>
  <si>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</si>
  <si>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</si>
  <si>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</si>
  <si>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</si>
  <si>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</si>
  <si>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</si>
  <si>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Plaće (Bruto)</t>
  </si>
  <si>
    <t>Plaće za redovan rad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</si>
  <si>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</si>
  <si>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</si>
  <si>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</si>
  <si>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</si>
  <si>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</si>
  <si>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</si>
  <si>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</si>
  <si>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</si>
  <si>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</si>
  <si>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</si>
  <si>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</si>
  <si>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</si>
  <si>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</si>
  <si>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</si>
  <si>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</si>
  <si>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</si>
  <si>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</si>
  <si>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</si>
  <si>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</si>
  <si>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</si>
  <si>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</si>
  <si>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</si>
  <si>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 xml:space="preserve"> </t>
  </si>
  <si>
    <t xml:space="preserve">Ostali nespomenuti prihodi </t>
  </si>
  <si>
    <t xml:space="preserve">Upravne i administrativne pristojbe  </t>
  </si>
  <si>
    <t xml:space="preserve">Prihodi od upravnih i administrativnih pristojbim pristojbi po oisebnim propisima naknada </t>
  </si>
  <si>
    <t>Prihodi iz nadležnog proračuna i od HZZO-a temeljem ugovorenih obveza</t>
  </si>
  <si>
    <t xml:space="preserve">Prihodi iz nadležnog proračuna za financiranje redovne djelatnosti proračunskih korisnika  </t>
  </si>
  <si>
    <t xml:space="preserve">Prihodi iz nadležnog proračuna za financiranje rashoda poslovanja  </t>
  </si>
  <si>
    <t xml:space="preserve">Prihodi od pruženih usluga  </t>
  </si>
  <si>
    <t xml:space="preserve">Prihodi od imovine  </t>
  </si>
  <si>
    <t xml:space="preserve">Prihodi od financijske imovine  </t>
  </si>
  <si>
    <t xml:space="preserve">Kamate na oročena sredstva i depozite po viđenju </t>
  </si>
  <si>
    <t xml:space="preserve">Tekuće donacije </t>
  </si>
  <si>
    <t xml:space="preserve">Ostali rashodi za zaposlene </t>
  </si>
  <si>
    <t xml:space="preserve">Doprinos na plaće </t>
  </si>
  <si>
    <t xml:space="preserve">Doprinos za obvezno zdravstveno osiguranje </t>
  </si>
  <si>
    <t xml:space="preserve">Naknade troškova zaposlenima </t>
  </si>
  <si>
    <t xml:space="preserve">Službena putovanja </t>
  </si>
  <si>
    <t xml:space="preserve">Naknade za prijevoz, za rad na terenu i odvojeni život </t>
  </si>
  <si>
    <t xml:space="preserve">Stručno usavršavanje zaposlenih </t>
  </si>
  <si>
    <t xml:space="preserve">Ostale naknade troškova zaposlenih </t>
  </si>
  <si>
    <t>Rashodi za materijal i energiju</t>
  </si>
  <si>
    <t>Uredski materijal i ostali materijalni rashodi</t>
  </si>
  <si>
    <t xml:space="preserve">Materijal i sirovine </t>
  </si>
  <si>
    <t xml:space="preserve">Energija </t>
  </si>
  <si>
    <t xml:space="preserve">Materijal i dijelovi za tekuće investicijsko održavanje </t>
  </si>
  <si>
    <t xml:space="preserve">Sitan inventar i auto gume </t>
  </si>
  <si>
    <t xml:space="preserve">Službena , radna i zaštitna odjeća </t>
  </si>
  <si>
    <t>Rashodi za usluge</t>
  </si>
  <si>
    <t>Usluge telefona, poštei prijevoza</t>
  </si>
  <si>
    <t xml:space="preserve">Usluge tekućeg investicijskog održavanja </t>
  </si>
  <si>
    <t xml:space="preserve">Usluge promidžbe i informiranja </t>
  </si>
  <si>
    <t xml:space="preserve">Komunalne usluge </t>
  </si>
  <si>
    <t xml:space="preserve">Zakupnina i najamnina </t>
  </si>
  <si>
    <t xml:space="preserve">Zdravstvene i veterinarske usluge </t>
  </si>
  <si>
    <t xml:space="preserve">Intelektualne i osoben usluge </t>
  </si>
  <si>
    <t>Računalne usluge</t>
  </si>
  <si>
    <t xml:space="preserve">Ostale usluge </t>
  </si>
  <si>
    <t xml:space="preserve">Ostali nespomenuti rashodi poslovanja </t>
  </si>
  <si>
    <t xml:space="preserve">Reprezentacija </t>
  </si>
  <si>
    <t>Financijski rashodi</t>
  </si>
  <si>
    <t>Ostali financijski rashodi</t>
  </si>
  <si>
    <t xml:space="preserve">Bankarske usluge i usluge platnog prometa </t>
  </si>
  <si>
    <t xml:space="preserve">Rashodi za nabavu proizvedene dugotrajne imovine </t>
  </si>
  <si>
    <t xml:space="preserve">Računala i računalna oprema </t>
  </si>
  <si>
    <t xml:space="preserve">Pomoći proračunskim korisnicima iz proračuna koji im nije nadležan </t>
  </si>
  <si>
    <t xml:space="preserve">Tekuće pomoći proračunskim korisnicima iz proračuna koji im nije nadležan </t>
  </si>
  <si>
    <t xml:space="preserve">Pristojbe i naknade </t>
  </si>
  <si>
    <t xml:space="preserve">Troškovi sudskih postupaka </t>
  </si>
  <si>
    <t xml:space="preserve">Zatezne kamate </t>
  </si>
  <si>
    <t xml:space="preserve">Oprema za održavanje i zaštitu </t>
  </si>
  <si>
    <t xml:space="preserve">Uređaji, strojevi i oprema za ostale namjene </t>
  </si>
  <si>
    <t xml:space="preserve">Knjige </t>
  </si>
  <si>
    <t xml:space="preserve">4 Prihod za posebne namjene </t>
  </si>
  <si>
    <t>5 Pomoći</t>
  </si>
  <si>
    <t xml:space="preserve">09 Obrazovanje </t>
  </si>
  <si>
    <t xml:space="preserve">Materijalni rashodi </t>
  </si>
  <si>
    <t xml:space="preserve">Stručno usavršavanje zaposlenika </t>
  </si>
  <si>
    <t xml:space="preserve">Ostale naknade troškova zaposlenima </t>
  </si>
  <si>
    <t xml:space="preserve">Računalne usluge </t>
  </si>
  <si>
    <t xml:space="preserve">Financijski rashodi </t>
  </si>
  <si>
    <t xml:space="preserve">Uredski materijal i ostali materijalni rashodi </t>
  </si>
  <si>
    <t>Glava 00404</t>
  </si>
  <si>
    <t xml:space="preserve">Pomoći </t>
  </si>
  <si>
    <t>Ostali nespomenuti rashodi poslovanja</t>
  </si>
  <si>
    <t xml:space="preserve">Članarine i norme </t>
  </si>
  <si>
    <t>7=5/3*100</t>
  </si>
  <si>
    <t>5=4/2*100</t>
  </si>
  <si>
    <t xml:space="preserve">Intelektualne i osobne usluge </t>
  </si>
  <si>
    <t xml:space="preserve">Članarine </t>
  </si>
  <si>
    <t>Izvor 4.8.</t>
  </si>
  <si>
    <t>Izvor 5.1.</t>
  </si>
  <si>
    <t>Izvor 4.3.</t>
  </si>
  <si>
    <t>Izvor 1.1.</t>
  </si>
  <si>
    <t xml:space="preserve">  </t>
  </si>
  <si>
    <t>Prihodi od nefinancijske imovine</t>
  </si>
  <si>
    <t xml:space="preserve">Prihodi od zakupa i iznajmljivanja imovine </t>
  </si>
  <si>
    <t xml:space="preserve">Naknade građanima i kućanstvima na zemelju osiguranja i druge naknade štete </t>
  </si>
  <si>
    <t xml:space="preserve">Ostale naknade građanima i kućanstvima iz proračuna </t>
  </si>
  <si>
    <t>Naknade građanima i kućanstvima u naravi</t>
  </si>
  <si>
    <t xml:space="preserve">Ostali rashodi  </t>
  </si>
  <si>
    <t xml:space="preserve">Tekuće donacije u novcu </t>
  </si>
  <si>
    <t xml:space="preserve">Komunikacijska oprema </t>
  </si>
  <si>
    <t xml:space="preserve">Sportska i glazbena oprema </t>
  </si>
  <si>
    <t xml:space="preserve">Instrumenti uređaji i strojevi </t>
  </si>
  <si>
    <t xml:space="preserve">Naknade troškova osobama izvan radnog odnosa </t>
  </si>
  <si>
    <t xml:space="preserve">091 Predškolsko i osnovno obrazovanje </t>
  </si>
  <si>
    <t>Redovana programska djelatnost OŠ</t>
  </si>
  <si>
    <t>Izvor 1.2.</t>
  </si>
  <si>
    <t xml:space="preserve">Prihod za decentralizirane funkcije </t>
  </si>
  <si>
    <t xml:space="preserve">KAPITALNA ULAGANJA U OPREMU -DECENTRALIZIRANA SREDSTVA </t>
  </si>
  <si>
    <t>PROGRAM 3201</t>
  </si>
  <si>
    <t xml:space="preserve">ŠIRE JAVNE POTREBE - IZNAD MINIMALNOG STANDARDA </t>
  </si>
  <si>
    <t>Aktivnost A320101</t>
  </si>
  <si>
    <t xml:space="preserve">SUFINANCIRANJE PRODUŽENOG BORAVKA I CJELODNEVNE NASTAVE  </t>
  </si>
  <si>
    <t xml:space="preserve">Prihod od grada </t>
  </si>
  <si>
    <t>Prihod za posebne namjene PK</t>
  </si>
  <si>
    <t xml:space="preserve"> Aktivnost A320102</t>
  </si>
  <si>
    <t xml:space="preserve">Prihod za posebne namjene PK </t>
  </si>
  <si>
    <t>Izvor 5.3.</t>
  </si>
  <si>
    <t>Pomoć iz državnog proračuna PK</t>
  </si>
  <si>
    <t>Izvor 5.4</t>
  </si>
  <si>
    <t xml:space="preserve">Pomoći iz Županijskog proračuna PK  </t>
  </si>
  <si>
    <t xml:space="preserve">NABAVA UDŽBENIK I PRIBORA </t>
  </si>
  <si>
    <t xml:space="preserve"> Aktivnost A320104</t>
  </si>
  <si>
    <t xml:space="preserve">PROJEKT E ŠKOLE </t>
  </si>
  <si>
    <t>Aktivnost A320114</t>
  </si>
  <si>
    <t>VLASTITA I NAMJENSKA SREDSTVA OSNOVNIH ŠKOLA</t>
  </si>
  <si>
    <t>Izvor 3.1</t>
  </si>
  <si>
    <t>Tekući projekat T320107</t>
  </si>
  <si>
    <t xml:space="preserve">PREHRANA UČENIKA </t>
  </si>
  <si>
    <t>EU PROJEKAT S POMOĆNIKOM MOGU BOLJE 6</t>
  </si>
  <si>
    <t xml:space="preserve">PROGRAM 3202 </t>
  </si>
  <si>
    <t xml:space="preserve">KAPITALNA ULAGANJA NA OBJETIMA </t>
  </si>
  <si>
    <t>Kapitalni projekat T320201</t>
  </si>
  <si>
    <t xml:space="preserve">KUPNJA OPREME ZA OSNOVNE ŠKOLE </t>
  </si>
  <si>
    <t>Kapitalni projekat K320250</t>
  </si>
  <si>
    <t>NABAVA ŠKOLSKE LEKTIRE</t>
  </si>
  <si>
    <t>RASHODI ZA ZAPOSLENE U OŠ</t>
  </si>
  <si>
    <t>PROGRAM 3203</t>
  </si>
  <si>
    <t>Aktivnost A320301</t>
  </si>
  <si>
    <t>43 Prihod za posebne namjene</t>
  </si>
  <si>
    <t xml:space="preserve">53 Pomoći iz državnog proračuna </t>
  </si>
  <si>
    <t xml:space="preserve">54 Pomoći iz županijskog proračuna </t>
  </si>
  <si>
    <t>12 Porezni prihodi za decentr.prihode</t>
  </si>
  <si>
    <t xml:space="preserve">6 Donacije </t>
  </si>
  <si>
    <t xml:space="preserve">61 Donacije </t>
  </si>
  <si>
    <t xml:space="preserve">Materijal i diijelovi za tekuće inv.održavanje </t>
  </si>
  <si>
    <t xml:space="preserve">Usluge telefona, pošte i prijevoza </t>
  </si>
  <si>
    <t xml:space="preserve">Rashodi za zaposlene </t>
  </si>
  <si>
    <t xml:space="preserve">Naknade za prijevoz, za rad naterenu i odvojeni život </t>
  </si>
  <si>
    <t xml:space="preserve"> Uredski materijal i ostali materijalni rashodi</t>
  </si>
  <si>
    <t xml:space="preserve">Rashodi za nabavu proizvedene dugotrajne imovine  </t>
  </si>
  <si>
    <t>Službena, radna i zaštitna odjeća i obuća</t>
  </si>
  <si>
    <t xml:space="preserve">Naknade građanima i kućanstvima na temelju osiguranja i druge naknade </t>
  </si>
  <si>
    <t>Ostali nespomenuti prihodi poslovanja</t>
  </si>
  <si>
    <t>Knjige</t>
  </si>
  <si>
    <t>Oprema zav održavanje i zaštitu</t>
  </si>
  <si>
    <t>Uredska oprema i namještaj</t>
  </si>
  <si>
    <t xml:space="preserve">Donacije </t>
  </si>
  <si>
    <t>Izvor 6.1</t>
  </si>
  <si>
    <t>Vlastiti prihod PK</t>
  </si>
  <si>
    <t>Pomoći iz državnog proračuna PK</t>
  </si>
  <si>
    <t xml:space="preserve">Plaće za redovan rad </t>
  </si>
  <si>
    <t xml:space="preserve">Doprinosi na plaće </t>
  </si>
  <si>
    <t>Pomoći iz državnog proračuna  PK</t>
  </si>
  <si>
    <t xml:space="preserve">Naknada za prijevoz na posao i s posla </t>
  </si>
  <si>
    <t>Tekuće donacije u naravi</t>
  </si>
  <si>
    <t xml:space="preserve">Nakande troškova osobama izvan radnog odnosa </t>
  </si>
  <si>
    <t>Materijal i dijelovi za tekuće inves.održ.</t>
  </si>
  <si>
    <t xml:space="preserve">Službena, radna i zaštitna odjeća i obuća </t>
  </si>
  <si>
    <t>Usluge telefona, pošte i prijevoza</t>
  </si>
  <si>
    <t xml:space="preserve">Usluge tekućeg inves.održavanja </t>
  </si>
  <si>
    <t xml:space="preserve">OSNOVNA ŠKOLA KAMEN ŠINE </t>
  </si>
  <si>
    <t xml:space="preserve">'Prihodi iz nadležnog proračuna za financiranje rashoda za nabavu nefinancijske imovine </t>
  </si>
  <si>
    <t xml:space="preserve">Kapitalne  pomoći proračunskim korisnicima iz proračuna koji im nije nadležan </t>
  </si>
  <si>
    <t xml:space="preserve">43 Prihod za posebne namjene </t>
  </si>
  <si>
    <t xml:space="preserve">OSNOVNO ŠKOLSKO OBRAZOVANJE </t>
  </si>
  <si>
    <t xml:space="preserve">USTANOVE U OSNOVNOM  ŠKOLSTVU </t>
  </si>
  <si>
    <t>Aktivnost A320001</t>
  </si>
  <si>
    <t>Aktivnost K320001</t>
  </si>
  <si>
    <t xml:space="preserve">IZVANNASTAVNE I IZVANŠKOLSKE AKTIVNOSTI </t>
  </si>
  <si>
    <t xml:space="preserve">PROMETNI ODGOJ I SIGURNIOST U PROMETU - POLIGON </t>
  </si>
  <si>
    <t xml:space="preserve"> Aktivnost A320105</t>
  </si>
  <si>
    <t xml:space="preserve">Aktivnost A320113 </t>
  </si>
  <si>
    <t>Tekući projekat T320111</t>
  </si>
  <si>
    <t>IZVORNI PLAN ILI REBALANS 2024.*</t>
  </si>
  <si>
    <t>TEKUĆI PLAN 2024.*</t>
  </si>
  <si>
    <t>OSTVARENJE/IZVRŠENJE 
1.-06.2024.</t>
  </si>
  <si>
    <t>OSTVARENJE/ IZVRŠENJE 
1.-06.2023.</t>
  </si>
  <si>
    <t>OSTVARENJE/ IZVRŠENJE 
1.-06.2024.</t>
  </si>
  <si>
    <t xml:space="preserve">OSTVARENJE/ IZVRŠENJE 
1.-06.2023.. </t>
  </si>
  <si>
    <t>Program 3200</t>
  </si>
  <si>
    <t xml:space="preserve">DECENTRALIZIRANE FUNKCIJE - MINIMALNI STANDARD </t>
  </si>
  <si>
    <t>Glavni Program S02</t>
  </si>
  <si>
    <t xml:space="preserve">Doprinosi za obvezno zdravstveno osiguranje u slučaju nezaposlenosti </t>
  </si>
  <si>
    <t xml:space="preserve">Doprinos za obvezno osiguranje u slučaju nezaposlenosti </t>
  </si>
  <si>
    <t xml:space="preserve">Doprinos na obvezno zdravstveno osiguranje </t>
  </si>
  <si>
    <t>IZVRŠENJE FINANCIJSKOG PLANA PRORAČUNSKOG KORISNIKA - OSNOVNA ŠKOLA KAMEN ŠINE 
ZA 01.-06.2025. GODINE</t>
  </si>
  <si>
    <t>IZVORNI PLAN ILI REBALANS 2025.*</t>
  </si>
  <si>
    <t>TEKUĆI PLAN 2025.*</t>
  </si>
  <si>
    <t>OSTVARENJE/IZVRŠENJE 
1.-06.2025.</t>
  </si>
  <si>
    <t xml:space="preserve"> IZVRŠENJE 
1.- 06.2024. </t>
  </si>
  <si>
    <t xml:space="preserve"> IZVRŠENJE 
1.-06.2025. </t>
  </si>
  <si>
    <t>OSTVARENJE/ IZVRŠENJE 
1.-06.2025.</t>
  </si>
  <si>
    <t xml:space="preserve"> IZVRŠENJE 
1.-6.2025. </t>
  </si>
  <si>
    <t>52 Pomoći temeljem prijenosa EU</t>
  </si>
  <si>
    <t>Intelektualne i osobne usluge</t>
  </si>
  <si>
    <t>Izvor 5.2.</t>
  </si>
  <si>
    <t xml:space="preserve"> Pomoći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</si>
</sst>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4">
    <xf numFmtId="0" fontId="0" fillId="0" borderId="0" xfId="0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Border="1" applyAlignment="1">
      <alignment horizontal="right"/>
    </xf>
    <xf numFmtId="0" fontId="1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1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6" fillId="2" borderId="3" xfId="0" applyNumberFormat="1" applyFont="1" applyFill="1" applyBorder="1" applyAlignment="1" applyProtection="1">
      <alignment horizontal="left" vertical="center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4" fontId="6" fillId="2" borderId="3" xfId="0" applyNumberFormat="1" applyFont="1" applyFill="1" applyBorder="1" applyAlignment="1" applyProtection="1">
      <alignment horizontal="right" wrapText="1"/>
    </xf>
    <xf numFmtId="4" fontId="8" fillId="2" borderId="3" xfId="0" applyNumberFormat="1" applyFont="1" applyFill="1" applyBorder="1" applyAlignment="1" applyProtection="1">
      <alignment horizontal="right" wrapText="1"/>
    </xf>
    <xf numFmtId="1" fontId="6" fillId="2" borderId="1" xfId="0" applyNumberFormat="1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left" vertical="center" wrapText="1"/>
    </xf>
    <xf numFmtId="1" fontId="6" fillId="2" borderId="4" xfId="0" applyNumberFormat="1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 applyProtection="1">
      <alignment vertical="center" wrapText="1"/>
    </xf>
    <xf numFmtId="4" fontId="5" fillId="3" borderId="3" xfId="0" quotePrefix="1" applyNumberFormat="1" applyFont="1" applyFill="1" applyBorder="1" applyAlignment="1">
      <alignment horizontal="left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left" vertical="center" wrapText="1"/>
    </xf>
    <xf numFmtId="4" fontId="4" fillId="3" borderId="3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>
      <alignment horizontal="right"/>
    </xf>
    <xf numFmtId="4" fontId="8" fillId="3" borderId="3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 applyProtection="1">
      <alignment horizontal="right" wrapText="1"/>
    </xf>
    <xf numFmtId="4" fontId="8" fillId="0" borderId="3" xfId="0" applyNumberFormat="1" applyFont="1" applyBorder="1" applyAlignment="1">
      <alignment horizontal="right"/>
    </xf>
    <xf numFmtId="4" fontId="8" fillId="3" borderId="3" xfId="0" applyNumberFormat="1" applyFont="1" applyFill="1" applyBorder="1" applyAlignment="1" applyProtection="1">
      <alignment horizontal="right" wrapText="1"/>
    </xf>
    <xf numFmtId="0" fontId="16" fillId="0" borderId="0" xfId="0" applyFont="1"/>
    <xf numFmtId="0" fontId="8" fillId="2" borderId="3" xfId="0" applyFont="1" applyFill="1" applyBorder="1" applyAlignment="1">
      <alignment horizontal="left" vertical="center" wrapText="1" inden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19" fillId="2" borderId="3" xfId="0" applyNumberFormat="1" applyFont="1" applyFill="1" applyBorder="1" applyAlignment="1" applyProtection="1">
      <alignment horizontal="center" vertical="center" wrapText="1"/>
    </xf>
    <xf numFmtId="0" fontId="19" fillId="3" borderId="3" xfId="0" applyNumberFormat="1" applyFont="1" applyFill="1" applyBorder="1" applyAlignment="1" applyProtection="1">
      <alignment horizontal="center" vertical="center" wrapText="1"/>
    </xf>
    <xf numFmtId="4" fontId="8" fillId="2" borderId="3" xfId="0" applyNumberFormat="1" applyFont="1" applyFill="1" applyBorder="1" applyAlignment="1" applyProtection="1">
      <alignment vertical="center" wrapText="1"/>
    </xf>
    <xf numFmtId="4" fontId="8" fillId="0" borderId="3" xfId="0" applyNumberFormat="1" applyFont="1" applyBorder="1"/>
    <xf numFmtId="4" fontId="8" fillId="2" borderId="3" xfId="0" applyNumberFormat="1" applyFont="1" applyFill="1" applyBorder="1" applyAlignment="1"/>
    <xf numFmtId="3" fontId="6" fillId="2" borderId="3" xfId="0" applyNumberFormat="1" applyFont="1" applyFill="1" applyBorder="1" applyAlignment="1">
      <alignment horizontal="right"/>
    </xf>
    <xf numFmtId="0" fontId="18" fillId="0" borderId="0" xfId="0" applyFont="1"/>
    <xf numFmtId="0" fontId="21" fillId="0" borderId="0" xfId="0" applyFont="1" applyAlignment="1">
      <alignment vertical="top" wrapText="1"/>
    </xf>
    <xf numFmtId="4" fontId="6" fillId="0" borderId="3" xfId="0" applyNumberFormat="1" applyFont="1" applyBorder="1"/>
    <xf numFmtId="0" fontId="6" fillId="0" borderId="3" xfId="0" applyFont="1" applyBorder="1"/>
    <xf numFmtId="2" fontId="6" fillId="0" borderId="3" xfId="0" applyNumberFormat="1" applyFont="1" applyBorder="1"/>
    <xf numFmtId="0" fontId="18" fillId="2" borderId="0" xfId="0" applyFont="1" applyFill="1"/>
    <xf numFmtId="4" fontId="5" fillId="3" borderId="3" xfId="0" applyNumberFormat="1" applyFont="1" applyFill="1" applyBorder="1" applyAlignment="1">
      <alignment horizontal="right"/>
    </xf>
    <xf numFmtId="0" fontId="6" fillId="3" borderId="2" xfId="0" applyNumberFormat="1" applyFont="1" applyFill="1" applyBorder="1" applyAlignment="1" applyProtection="1">
      <alignment vertical="center"/>
    </xf>
    <xf numFmtId="0" fontId="20" fillId="2" borderId="0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left" vertical="center" wrapText="1"/>
    </xf>
    <xf numFmtId="1" fontId="8" fillId="2" borderId="4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3" fillId="2" borderId="0" xfId="0" applyFont="1" applyFill="1" applyAlignment="1">
      <alignment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24" fillId="2" borderId="0" xfId="0" applyFont="1" applyFill="1"/>
    <xf numFmtId="4" fontId="18" fillId="0" borderId="0" xfId="0" applyNumberFormat="1" applyFont="1"/>
    <xf numFmtId="0" fontId="25" fillId="0" borderId="0" xfId="0" applyFont="1"/>
    <xf numFmtId="0" fontId="26" fillId="0" borderId="0" xfId="0" applyFont="1"/>
    <xf numFmtId="4" fontId="8" fillId="2" borderId="3" xfId="0" applyNumberFormat="1" applyFont="1" applyFill="1" applyBorder="1"/>
    <xf numFmtId="4" fontId="6" fillId="2" borderId="3" xfId="0" applyNumberFormat="1" applyFont="1" applyFill="1" applyBorder="1"/>
    <xf numFmtId="0" fontId="6" fillId="2" borderId="3" xfId="0" applyFont="1" applyFill="1" applyBorder="1"/>
    <xf numFmtId="0" fontId="21" fillId="2" borderId="0" xfId="0" applyFont="1" applyFill="1" applyAlignment="1">
      <alignment vertical="top" wrapText="1"/>
    </xf>
    <xf numFmtId="0" fontId="8" fillId="0" borderId="3" xfId="0" quotePrefix="1" applyNumberFormat="1" applyFont="1" applyFill="1" applyBorder="1" applyAlignment="1" applyProtection="1">
      <alignment horizontal="center" vertical="center" wrapText="1"/>
    </xf>
    <xf numFmtId="0" fontId="19" fillId="0" borderId="3" xfId="0" quotePrefix="1" applyNumberFormat="1" applyFont="1" applyFill="1" applyBorder="1" applyAlignment="1" applyProtection="1">
      <alignment horizontal="center" vertical="center" wrapText="1"/>
    </xf>
    <xf numFmtId="0" fontId="20" fillId="2" borderId="5" xfId="0" applyNumberFormat="1" applyFont="1" applyFill="1" applyBorder="1" applyAlignment="1" applyProtection="1">
      <alignment horizontal="center" vertical="center" wrapText="1"/>
    </xf>
    <xf numFmtId="0" fontId="25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right" vertical="center"/>
    </xf>
    <xf numFmtId="0" fontId="8" fillId="2" borderId="0" xfId="0" applyFont="1" applyFill="1" applyAlignment="1">
      <alignment vertical="top" wrapText="1"/>
    </xf>
    <xf numFmtId="0" fontId="6" fillId="2" borderId="0" xfId="0" applyFont="1" applyFill="1"/>
    <xf numFmtId="0" fontId="8" fillId="0" borderId="0" xfId="0" applyFont="1" applyAlignment="1">
      <alignment vertical="top" wrapText="1"/>
    </xf>
    <xf numFmtId="0" fontId="6" fillId="0" borderId="0" xfId="0" applyFont="1"/>
    <xf numFmtId="0" fontId="27" fillId="0" borderId="0" xfId="0" applyFont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0" fillId="2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8" fillId="0" borderId="3" xfId="0" quotePrefix="1" applyFont="1" applyBorder="1" applyAlignment="1">
      <alignment horizontal="center" vertical="center" wrapText="1"/>
    </xf>
    <xf numFmtId="0" fontId="19" fillId="0" borderId="3" xfId="0" quotePrefix="1" applyFont="1" applyBorder="1" applyAlignment="1">
      <alignment horizontal="center" wrapText="1"/>
    </xf>
    <xf numFmtId="0" fontId="19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19" fillId="2" borderId="2" xfId="0" applyNumberFormat="1" applyFont="1" applyFill="1" applyBorder="1" applyAlignment="1" applyProtection="1">
      <alignment horizontal="center" vertical="center" wrapText="1"/>
    </xf>
    <xf numFmtId="0" fontId="19" fillId="2" borderId="4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0" fillId="2" borderId="0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left" vertical="center" wrapText="1"/>
    </xf>
    <xf numFmtId="1" fontId="8" fillId="2" borderId="4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vertical="center" wrapText="1"/>
    </xf>
    <xf numFmtId="1" fontId="8" fillId="2" borderId="2" xfId="0" applyNumberFormat="1" applyFont="1" applyFill="1" applyBorder="1" applyAlignment="1">
      <alignment vertical="center" wrapText="1"/>
    </xf>
    <xf numFmtId="1" fontId="8" fillId="2" borderId="4" xfId="0" applyNumberFormat="1" applyFont="1" applyFill="1" applyBorder="1" applyAlignment="1">
      <alignment vertical="center" wrapText="1"/>
    </xf>
    <xf numFmtId="0" fontId="22" fillId="2" borderId="0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"/>
  <sheetViews>
    <sheetView topLeftCell="B1" zoomScaleNormal="100" workbookViewId="0">
      <selection activeCell="M8" sqref="M8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18" t="s">
        <v>229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20"/>
    </row>
    <row r="2" spans="2:13" ht="18" customHeight="1" x14ac:dyDescent="0.2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2"/>
    </row>
    <row r="3" spans="2:13" ht="15.75" customHeight="1" x14ac:dyDescent="0.25">
      <c r="B3" s="118" t="s">
        <v>10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9"/>
    </row>
    <row r="4" spans="2:13" ht="18" x14ac:dyDescent="0.25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3"/>
    </row>
    <row r="5" spans="2:13" ht="18" customHeight="1" x14ac:dyDescent="0.25">
      <c r="B5" s="118" t="s">
        <v>40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8"/>
    </row>
    <row r="6" spans="2:13" ht="18" customHeight="1" x14ac:dyDescent="0.25"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8"/>
    </row>
    <row r="7" spans="2:13" ht="18" customHeight="1" x14ac:dyDescent="0.25">
      <c r="B7" s="136" t="s">
        <v>51</v>
      </c>
      <c r="C7" s="136"/>
      <c r="D7" s="136"/>
      <c r="E7" s="136"/>
      <c r="F7" s="136"/>
      <c r="G7" s="36"/>
      <c r="H7" s="32"/>
      <c r="I7" s="32"/>
      <c r="J7" s="32"/>
      <c r="K7" s="33"/>
      <c r="L7" s="33"/>
    </row>
    <row r="8" spans="2:13" ht="25.5" x14ac:dyDescent="0.25">
      <c r="B8" s="129" t="s">
        <v>8</v>
      </c>
      <c r="C8" s="129"/>
      <c r="D8" s="129"/>
      <c r="E8" s="129"/>
      <c r="F8" s="129"/>
      <c r="G8" s="107" t="s">
        <v>219</v>
      </c>
      <c r="H8" s="107" t="s">
        <v>230</v>
      </c>
      <c r="I8" s="107" t="s">
        <v>231</v>
      </c>
      <c r="J8" s="107" t="s">
        <v>232</v>
      </c>
      <c r="K8" s="107" t="s">
        <v>20</v>
      </c>
      <c r="L8" s="107" t="s">
        <v>38</v>
      </c>
    </row>
    <row r="9" spans="2:13" x14ac:dyDescent="0.25">
      <c r="B9" s="130">
        <v>1</v>
      </c>
      <c r="C9" s="130"/>
      <c r="D9" s="130"/>
      <c r="E9" s="130"/>
      <c r="F9" s="131"/>
      <c r="G9" s="108">
        <v>2</v>
      </c>
      <c r="H9" s="73">
        <v>3</v>
      </c>
      <c r="I9" s="73">
        <v>4</v>
      </c>
      <c r="J9" s="73">
        <v>5</v>
      </c>
      <c r="K9" s="73" t="s">
        <v>30</v>
      </c>
      <c r="L9" s="73" t="s">
        <v>117</v>
      </c>
    </row>
    <row r="10" spans="2:13" x14ac:dyDescent="0.25">
      <c r="B10" s="125" t="s">
        <v>22</v>
      </c>
      <c r="C10" s="126"/>
      <c r="D10" s="126"/>
      <c r="E10" s="126"/>
      <c r="F10" s="127"/>
      <c r="G10" s="60">
        <v>950926.8</v>
      </c>
      <c r="H10" s="60">
        <v>2507888</v>
      </c>
      <c r="I10" s="60">
        <v>0</v>
      </c>
      <c r="J10" s="60">
        <v>1072434.6000000001</v>
      </c>
      <c r="K10" s="60">
        <f>J10/G10*100</f>
        <v>112.77782895591963</v>
      </c>
      <c r="L10" s="60">
        <f>J10/H10*100</f>
        <v>42.762459886565914</v>
      </c>
    </row>
    <row r="11" spans="2:13" x14ac:dyDescent="0.25">
      <c r="B11" s="128" t="s">
        <v>21</v>
      </c>
      <c r="C11" s="127"/>
      <c r="D11" s="127"/>
      <c r="E11" s="127"/>
      <c r="F11" s="127"/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</row>
    <row r="12" spans="2:13" x14ac:dyDescent="0.25">
      <c r="B12" s="122" t="s">
        <v>0</v>
      </c>
      <c r="C12" s="123"/>
      <c r="D12" s="123"/>
      <c r="E12" s="123"/>
      <c r="F12" s="124"/>
      <c r="G12" s="61">
        <v>950926.8</v>
      </c>
      <c r="H12" s="61">
        <v>2507888</v>
      </c>
      <c r="I12" s="61">
        <v>0</v>
      </c>
      <c r="J12" s="61">
        <v>1072434.6000000001</v>
      </c>
      <c r="K12" s="61">
        <v>0</v>
      </c>
      <c r="L12" s="61">
        <f>J12/H12*100</f>
        <v>42.762459886565914</v>
      </c>
    </row>
    <row r="13" spans="2:13" x14ac:dyDescent="0.25">
      <c r="B13" s="135" t="s">
        <v>23</v>
      </c>
      <c r="C13" s="126"/>
      <c r="D13" s="126"/>
      <c r="E13" s="126"/>
      <c r="F13" s="126"/>
      <c r="G13" s="60">
        <v>904690.71</v>
      </c>
      <c r="H13" s="60">
        <v>2459428</v>
      </c>
      <c r="I13" s="60">
        <v>0</v>
      </c>
      <c r="J13" s="60">
        <v>1200753.72</v>
      </c>
      <c r="K13" s="62">
        <f>J13/G13*100</f>
        <v>132.72532885852226</v>
      </c>
      <c r="L13" s="62">
        <f>J13/H13*100</f>
        <v>48.822479047973758</v>
      </c>
    </row>
    <row r="14" spans="2:13" x14ac:dyDescent="0.25">
      <c r="B14" s="133" t="s">
        <v>24</v>
      </c>
      <c r="C14" s="127"/>
      <c r="D14" s="127"/>
      <c r="E14" s="127"/>
      <c r="F14" s="127"/>
      <c r="G14" s="63">
        <v>3521.95</v>
      </c>
      <c r="H14" s="63">
        <v>48460</v>
      </c>
      <c r="I14" s="63">
        <v>0</v>
      </c>
      <c r="J14" s="63">
        <v>1324.18</v>
      </c>
      <c r="K14" s="62">
        <f>J14/G14*100</f>
        <v>37.597921605928533</v>
      </c>
      <c r="L14" s="62">
        <f>J14/H14*100</f>
        <v>2.7325216673545194</v>
      </c>
    </row>
    <row r="15" spans="2:13" x14ac:dyDescent="0.25">
      <c r="B15" s="14" t="s">
        <v>1</v>
      </c>
      <c r="C15" s="86"/>
      <c r="D15" s="86"/>
      <c r="E15" s="86"/>
      <c r="F15" s="86"/>
      <c r="G15" s="61">
        <f>G14+G13</f>
        <v>908212.65999999992</v>
      </c>
      <c r="H15" s="61">
        <f>H14+H13</f>
        <v>2507888</v>
      </c>
      <c r="I15" s="61">
        <v>0</v>
      </c>
      <c r="J15" s="61">
        <f>J14+J13</f>
        <v>1202077.8999999999</v>
      </c>
      <c r="K15" s="61">
        <f>J15/G15*100</f>
        <v>132.35643511069313</v>
      </c>
      <c r="L15" s="61">
        <f>J15/H15*100</f>
        <v>47.931881328033782</v>
      </c>
    </row>
    <row r="16" spans="2:13" x14ac:dyDescent="0.25">
      <c r="B16" s="134" t="s">
        <v>2</v>
      </c>
      <c r="C16" s="123"/>
      <c r="D16" s="123"/>
      <c r="E16" s="123"/>
      <c r="F16" s="123"/>
      <c r="G16" s="64">
        <f>G12-G15</f>
        <v>42714.14000000013</v>
      </c>
      <c r="H16" s="64">
        <f>H15-H10</f>
        <v>0</v>
      </c>
      <c r="I16" s="64">
        <v>0</v>
      </c>
      <c r="J16" s="64">
        <f>J12-J15</f>
        <v>-129643.29999999981</v>
      </c>
      <c r="K16" s="64">
        <v>0</v>
      </c>
      <c r="L16" s="64">
        <v>0</v>
      </c>
    </row>
    <row r="17" spans="1:49" ht="18" x14ac:dyDescent="0.25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"/>
    </row>
    <row r="18" spans="1:49" ht="18" customHeight="1" x14ac:dyDescent="0.25">
      <c r="B18" s="140" t="s">
        <v>45</v>
      </c>
      <c r="C18" s="140"/>
      <c r="D18" s="140"/>
      <c r="E18" s="140"/>
      <c r="F18" s="140"/>
      <c r="G18" s="109"/>
      <c r="H18" s="110"/>
      <c r="I18" s="110"/>
      <c r="J18" s="110"/>
      <c r="K18" s="111"/>
      <c r="L18" s="111"/>
      <c r="M18" s="1"/>
    </row>
    <row r="19" spans="1:49" ht="25.5" x14ac:dyDescent="0.25">
      <c r="B19" s="129" t="s">
        <v>8</v>
      </c>
      <c r="C19" s="129"/>
      <c r="D19" s="129"/>
      <c r="E19" s="129"/>
      <c r="F19" s="129"/>
      <c r="G19" s="107" t="s">
        <v>219</v>
      </c>
      <c r="H19" s="107" t="s">
        <v>230</v>
      </c>
      <c r="I19" s="107" t="s">
        <v>231</v>
      </c>
      <c r="J19" s="107" t="s">
        <v>232</v>
      </c>
      <c r="K19" s="98" t="s">
        <v>20</v>
      </c>
      <c r="L19" s="98" t="s">
        <v>38</v>
      </c>
    </row>
    <row r="20" spans="1:49" x14ac:dyDescent="0.25">
      <c r="B20" s="141">
        <v>1</v>
      </c>
      <c r="C20" s="142"/>
      <c r="D20" s="142"/>
      <c r="E20" s="142"/>
      <c r="F20" s="142"/>
      <c r="G20" s="24">
        <v>2</v>
      </c>
      <c r="H20" s="23">
        <v>3</v>
      </c>
      <c r="I20" s="23">
        <v>4</v>
      </c>
      <c r="J20" s="23">
        <v>5</v>
      </c>
      <c r="K20" s="23" t="s">
        <v>30</v>
      </c>
      <c r="L20" s="23" t="s">
        <v>31</v>
      </c>
    </row>
    <row r="21" spans="1:49" ht="15.75" customHeight="1" x14ac:dyDescent="0.25">
      <c r="B21" s="125" t="s">
        <v>25</v>
      </c>
      <c r="C21" s="143"/>
      <c r="D21" s="143"/>
      <c r="E21" s="143"/>
      <c r="F21" s="143"/>
      <c r="G21" s="54"/>
      <c r="H21" s="37"/>
      <c r="I21" s="37" t="s">
        <v>52</v>
      </c>
      <c r="J21" s="37"/>
      <c r="K21" s="37"/>
      <c r="L21" s="37"/>
    </row>
    <row r="22" spans="1:49" x14ac:dyDescent="0.25">
      <c r="B22" s="125" t="s">
        <v>26</v>
      </c>
      <c r="C22" s="126"/>
      <c r="D22" s="126"/>
      <c r="E22" s="126"/>
      <c r="F22" s="126"/>
      <c r="G22" s="55"/>
      <c r="H22" s="37"/>
      <c r="I22" s="37" t="s">
        <v>52</v>
      </c>
      <c r="J22" s="37"/>
      <c r="K22" s="37"/>
      <c r="L22" s="37"/>
    </row>
    <row r="23" spans="1:49" ht="15" customHeight="1" x14ac:dyDescent="0.25">
      <c r="B23" s="137" t="s">
        <v>39</v>
      </c>
      <c r="C23" s="138"/>
      <c r="D23" s="138"/>
      <c r="E23" s="138"/>
      <c r="F23" s="139"/>
      <c r="G23" s="56"/>
      <c r="H23" s="57"/>
      <c r="I23" s="57"/>
      <c r="J23" s="57"/>
      <c r="K23" s="57"/>
      <c r="L23" s="57"/>
    </row>
    <row r="24" spans="1:49" s="27" customFormat="1" ht="15" customHeight="1" x14ac:dyDescent="0.25">
      <c r="A24"/>
      <c r="B24" s="125" t="s">
        <v>13</v>
      </c>
      <c r="C24" s="126"/>
      <c r="D24" s="126"/>
      <c r="E24" s="126"/>
      <c r="F24" s="126"/>
      <c r="G24" s="55"/>
      <c r="H24" s="37"/>
      <c r="I24" s="37"/>
      <c r="J24" s="37"/>
      <c r="K24" s="37"/>
      <c r="L24" s="3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7" customFormat="1" ht="15" customHeight="1" x14ac:dyDescent="0.25">
      <c r="A25"/>
      <c r="B25" s="125" t="s">
        <v>44</v>
      </c>
      <c r="C25" s="126"/>
      <c r="D25" s="126"/>
      <c r="E25" s="126"/>
      <c r="F25" s="126"/>
      <c r="G25" s="55"/>
      <c r="H25" s="37"/>
      <c r="I25" s="37"/>
      <c r="J25" s="37"/>
      <c r="K25" s="37"/>
      <c r="L25" s="3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1" customFormat="1" x14ac:dyDescent="0.25">
      <c r="A26" s="30"/>
      <c r="B26" s="137" t="s">
        <v>46</v>
      </c>
      <c r="C26" s="138"/>
      <c r="D26" s="138"/>
      <c r="E26" s="138"/>
      <c r="F26" s="139"/>
      <c r="G26" s="56"/>
      <c r="H26" s="58"/>
      <c r="I26" s="58"/>
      <c r="J26" s="58"/>
      <c r="K26" s="58"/>
      <c r="L26" s="58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</row>
    <row r="27" spans="1:49" ht="15.75" x14ac:dyDescent="0.25">
      <c r="B27" s="132" t="s">
        <v>47</v>
      </c>
      <c r="C27" s="132"/>
      <c r="D27" s="132"/>
      <c r="E27" s="132"/>
      <c r="F27" s="132"/>
      <c r="G27" s="64">
        <v>42714.14</v>
      </c>
      <c r="H27" s="59"/>
      <c r="I27" s="59"/>
      <c r="J27" s="85">
        <v>-129643.3</v>
      </c>
      <c r="K27" s="59"/>
      <c r="L27" s="59"/>
    </row>
    <row r="29" spans="1:49" x14ac:dyDescent="0.2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5"/>
    </row>
    <row r="30" spans="1:49" x14ac:dyDescent="0.25">
      <c r="B30" s="120" t="s">
        <v>48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49" ht="15" customHeight="1" x14ac:dyDescent="0.25">
      <c r="B31" s="120" t="s">
        <v>49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49" ht="15" customHeight="1" x14ac:dyDescent="0.25">
      <c r="B32" s="120" t="s">
        <v>42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2:12" ht="36.75" customHeight="1" x14ac:dyDescent="0.25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2:12" ht="15" customHeight="1" x14ac:dyDescent="0.25">
      <c r="B34" s="121" t="s">
        <v>50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2:12" x14ac:dyDescent="0.25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</sheetData>
  <mergeCells count="30">
    <mergeCell ref="B26:F26"/>
    <mergeCell ref="B23:F23"/>
    <mergeCell ref="B18:F18"/>
    <mergeCell ref="B24:F24"/>
    <mergeCell ref="B25:F25"/>
    <mergeCell ref="B19:F19"/>
    <mergeCell ref="B20:F20"/>
    <mergeCell ref="B21:F21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2:L2"/>
    <mergeCell ref="B4:L4"/>
    <mergeCell ref="B6:L6"/>
    <mergeCell ref="B17:L17"/>
    <mergeCell ref="B5:L5"/>
    <mergeCell ref="B3:L3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6"/>
  <sheetViews>
    <sheetView topLeftCell="B12" zoomScaleNormal="100" workbookViewId="0">
      <selection activeCell="J31" sqref="J3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8" width="25.28515625" customWidth="1"/>
    <col min="9" max="9" width="17.28515625" customWidth="1"/>
    <col min="10" max="10" width="25.28515625" customWidth="1"/>
    <col min="11" max="12" width="15.7109375" customWidth="1"/>
  </cols>
  <sheetData>
    <row r="1" spans="2:17" ht="18" x14ac:dyDescent="0.25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2:17" ht="15.75" customHeight="1" x14ac:dyDescent="0.25">
      <c r="B2" s="118" t="s">
        <v>10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2:17" ht="18" x14ac:dyDescent="0.25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2:17" ht="15.75" customHeight="1" x14ac:dyDescent="0.25">
      <c r="B4" s="118" t="s">
        <v>41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2:17" ht="18" x14ac:dyDescent="0.25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2:17" ht="15.75" customHeight="1" x14ac:dyDescent="0.25">
      <c r="B6" s="118" t="s">
        <v>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2:17" ht="18" x14ac:dyDescent="0.25"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</row>
    <row r="8" spans="2:17" ht="45" customHeight="1" x14ac:dyDescent="0.25">
      <c r="B8" s="153" t="s">
        <v>8</v>
      </c>
      <c r="C8" s="154"/>
      <c r="D8" s="154"/>
      <c r="E8" s="154"/>
      <c r="F8" s="155"/>
      <c r="G8" s="26" t="s">
        <v>222</v>
      </c>
      <c r="H8" s="26" t="s">
        <v>217</v>
      </c>
      <c r="I8" s="26" t="s">
        <v>218</v>
      </c>
      <c r="J8" s="26" t="s">
        <v>221</v>
      </c>
      <c r="K8" s="26" t="s">
        <v>20</v>
      </c>
      <c r="L8" s="26" t="s">
        <v>38</v>
      </c>
    </row>
    <row r="9" spans="2:17" x14ac:dyDescent="0.25">
      <c r="B9" s="147">
        <v>1</v>
      </c>
      <c r="C9" s="148"/>
      <c r="D9" s="148"/>
      <c r="E9" s="148"/>
      <c r="F9" s="149"/>
      <c r="G9" s="28">
        <v>2</v>
      </c>
      <c r="H9" s="28">
        <v>3</v>
      </c>
      <c r="I9" s="28">
        <v>4</v>
      </c>
      <c r="J9" s="28">
        <v>5</v>
      </c>
      <c r="K9" s="28" t="s">
        <v>30</v>
      </c>
      <c r="L9" s="28" t="s">
        <v>117</v>
      </c>
    </row>
    <row r="10" spans="2:17" x14ac:dyDescent="0.25">
      <c r="B10" s="4"/>
      <c r="C10" s="4"/>
      <c r="D10" s="4"/>
      <c r="E10" s="4"/>
      <c r="F10" s="4" t="s">
        <v>37</v>
      </c>
      <c r="G10" s="103">
        <f>G11</f>
        <v>950926.8</v>
      </c>
      <c r="H10" s="44">
        <f>H11</f>
        <v>2507888</v>
      </c>
      <c r="I10" s="44">
        <v>0</v>
      </c>
      <c r="J10" s="103">
        <f>J11</f>
        <v>1072434.6000000001</v>
      </c>
      <c r="K10" s="103">
        <f>J10/G10*100</f>
        <v>112.77782895591963</v>
      </c>
      <c r="L10" s="104">
        <f>J10/H10*100</f>
        <v>42.762459886565914</v>
      </c>
      <c r="M10" s="84"/>
      <c r="N10" s="84"/>
      <c r="O10" s="84"/>
      <c r="P10" s="84"/>
      <c r="Q10" s="84"/>
    </row>
    <row r="11" spans="2:17" x14ac:dyDescent="0.25">
      <c r="B11" s="4">
        <v>6</v>
      </c>
      <c r="C11" s="4"/>
      <c r="D11" s="4"/>
      <c r="E11" s="4"/>
      <c r="F11" s="4" t="s">
        <v>3</v>
      </c>
      <c r="G11" s="77">
        <f>G12+G17+G22+G26+G31</f>
        <v>950926.8</v>
      </c>
      <c r="H11" s="77">
        <f>H12+H17+H22+H26+H31</f>
        <v>2507888</v>
      </c>
      <c r="I11" s="77">
        <v>0</v>
      </c>
      <c r="J11" s="77">
        <f>J12+J17+J22+J26+J31</f>
        <v>1072434.6000000001</v>
      </c>
      <c r="K11" s="104">
        <f>J11/G11*100</f>
        <v>112.77782895591963</v>
      </c>
      <c r="L11" s="104">
        <f>J11/H11*100</f>
        <v>42.762459886565914</v>
      </c>
      <c r="M11" s="84"/>
      <c r="N11" s="84"/>
      <c r="O11" s="84"/>
      <c r="P11" s="84"/>
      <c r="Q11" s="84"/>
    </row>
    <row r="12" spans="2:17" ht="25.5" x14ac:dyDescent="0.25">
      <c r="B12" s="4"/>
      <c r="C12" s="4">
        <v>63</v>
      </c>
      <c r="D12" s="4"/>
      <c r="E12" s="4"/>
      <c r="F12" s="4" t="s">
        <v>96</v>
      </c>
      <c r="G12" s="103">
        <f>G13</f>
        <v>776649.52</v>
      </c>
      <c r="H12" s="44">
        <v>2114042</v>
      </c>
      <c r="I12" s="44">
        <v>0</v>
      </c>
      <c r="J12" s="103">
        <f>J13</f>
        <v>879762.18</v>
      </c>
      <c r="K12" s="103">
        <f>J12/G12*100</f>
        <v>113.27660126539448</v>
      </c>
      <c r="L12" s="104">
        <f>J12/H12*100</f>
        <v>41.61517037031431</v>
      </c>
      <c r="M12" s="84"/>
      <c r="N12" s="84"/>
      <c r="O12" s="84"/>
      <c r="P12" s="84"/>
      <c r="Q12" s="84"/>
    </row>
    <row r="13" spans="2:17" ht="28.9" customHeight="1" x14ac:dyDescent="0.25">
      <c r="B13" s="5"/>
      <c r="C13" s="5"/>
      <c r="D13" s="5">
        <v>636</v>
      </c>
      <c r="E13" s="5"/>
      <c r="F13" s="17" t="s">
        <v>96</v>
      </c>
      <c r="G13" s="104">
        <f>G14+G15</f>
        <v>776649.52</v>
      </c>
      <c r="H13" s="45">
        <v>2114042</v>
      </c>
      <c r="I13" s="45">
        <v>0</v>
      </c>
      <c r="J13" s="104">
        <f>J14</f>
        <v>879762.18</v>
      </c>
      <c r="K13" s="104">
        <f>J13/G13*100</f>
        <v>113.27660126539448</v>
      </c>
      <c r="L13" s="104">
        <f>J12/H12*100</f>
        <v>41.61517037031431</v>
      </c>
      <c r="M13" s="84"/>
      <c r="N13" s="84"/>
      <c r="O13" s="84"/>
      <c r="P13" s="84"/>
      <c r="Q13" s="84"/>
    </row>
    <row r="14" spans="2:17" ht="25.5" x14ac:dyDescent="0.25">
      <c r="B14" s="5"/>
      <c r="C14" s="5"/>
      <c r="D14" s="5"/>
      <c r="E14" s="5">
        <v>6361</v>
      </c>
      <c r="F14" s="17" t="s">
        <v>97</v>
      </c>
      <c r="G14" s="104">
        <v>776649.52</v>
      </c>
      <c r="H14" s="45">
        <v>2114042</v>
      </c>
      <c r="I14" s="45">
        <v>0</v>
      </c>
      <c r="J14" s="104">
        <v>879762.18</v>
      </c>
      <c r="K14" s="104">
        <f>J14/G14*100</f>
        <v>113.27660126539448</v>
      </c>
      <c r="L14" s="104">
        <f>J14/H14*100</f>
        <v>41.61517037031431</v>
      </c>
      <c r="M14" s="84"/>
      <c r="N14" s="84"/>
      <c r="O14" s="84"/>
      <c r="P14" s="84"/>
      <c r="Q14" s="84"/>
    </row>
    <row r="15" spans="2:17" ht="25.5" x14ac:dyDescent="0.25">
      <c r="B15" s="5"/>
      <c r="C15" s="5"/>
      <c r="D15" s="5"/>
      <c r="E15" s="5">
        <v>6362</v>
      </c>
      <c r="F15" s="17" t="s">
        <v>206</v>
      </c>
      <c r="G15" s="104">
        <v>0</v>
      </c>
      <c r="H15" s="45">
        <v>0</v>
      </c>
      <c r="I15" s="45">
        <v>0</v>
      </c>
      <c r="J15" s="104">
        <v>0</v>
      </c>
      <c r="K15" s="104">
        <v>0</v>
      </c>
      <c r="L15" s="104">
        <v>0</v>
      </c>
      <c r="M15" s="84"/>
      <c r="N15" s="84"/>
      <c r="O15" s="84"/>
      <c r="P15" s="84"/>
      <c r="Q15" s="84"/>
    </row>
    <row r="16" spans="2:17" x14ac:dyDescent="0.25">
      <c r="B16" s="5"/>
      <c r="C16" s="5"/>
      <c r="D16" s="6"/>
      <c r="E16" s="6" t="s">
        <v>12</v>
      </c>
      <c r="F16" s="6"/>
      <c r="G16" s="104"/>
      <c r="H16" s="45"/>
      <c r="I16" s="45" t="s">
        <v>125</v>
      </c>
      <c r="J16" s="104"/>
      <c r="K16" s="104"/>
      <c r="L16" s="104"/>
      <c r="M16" s="84"/>
      <c r="N16" s="84"/>
      <c r="O16" s="84"/>
      <c r="P16" s="84"/>
      <c r="Q16" s="84"/>
    </row>
    <row r="17" spans="2:17" x14ac:dyDescent="0.25">
      <c r="B17" s="13"/>
      <c r="C17" s="13">
        <v>64</v>
      </c>
      <c r="D17" s="38"/>
      <c r="E17" s="38"/>
      <c r="F17" s="38" t="s">
        <v>60</v>
      </c>
      <c r="G17" s="103">
        <v>0</v>
      </c>
      <c r="H17" s="44">
        <v>0</v>
      </c>
      <c r="I17" s="44">
        <v>0</v>
      </c>
      <c r="J17" s="103">
        <v>0</v>
      </c>
      <c r="K17" s="103">
        <v>0</v>
      </c>
      <c r="L17" s="103">
        <v>0</v>
      </c>
      <c r="M17" s="84"/>
      <c r="N17" s="84"/>
      <c r="O17" s="84"/>
      <c r="P17" s="84"/>
      <c r="Q17" s="84"/>
    </row>
    <row r="18" spans="2:17" x14ac:dyDescent="0.25">
      <c r="B18" s="5"/>
      <c r="C18" s="5"/>
      <c r="D18" s="6">
        <v>641</v>
      </c>
      <c r="E18" s="6"/>
      <c r="F18" s="6" t="s">
        <v>61</v>
      </c>
      <c r="G18" s="104">
        <v>0</v>
      </c>
      <c r="H18" s="45">
        <v>0</v>
      </c>
      <c r="I18" s="45">
        <v>0</v>
      </c>
      <c r="J18" s="104">
        <v>0</v>
      </c>
      <c r="K18" s="104">
        <v>0</v>
      </c>
      <c r="L18" s="104">
        <v>0</v>
      </c>
      <c r="M18" s="84"/>
      <c r="N18" s="84"/>
      <c r="O18" s="84"/>
      <c r="P18" s="84"/>
      <c r="Q18" s="84"/>
    </row>
    <row r="19" spans="2:17" x14ac:dyDescent="0.25">
      <c r="B19" s="5"/>
      <c r="C19" s="5"/>
      <c r="D19" s="6"/>
      <c r="E19" s="6">
        <v>6413</v>
      </c>
      <c r="F19" s="6" t="s">
        <v>62</v>
      </c>
      <c r="G19" s="104">
        <v>0</v>
      </c>
      <c r="H19" s="45">
        <v>0</v>
      </c>
      <c r="I19" s="45">
        <v>0</v>
      </c>
      <c r="J19" s="104">
        <v>0</v>
      </c>
      <c r="K19" s="104">
        <v>0</v>
      </c>
      <c r="L19" s="104">
        <v>0</v>
      </c>
      <c r="M19" s="84"/>
      <c r="N19" s="84"/>
      <c r="O19" s="84"/>
      <c r="P19" s="84"/>
      <c r="Q19" s="84"/>
    </row>
    <row r="20" spans="2:17" x14ac:dyDescent="0.25">
      <c r="B20" s="5"/>
      <c r="C20" s="5"/>
      <c r="D20" s="6">
        <v>642</v>
      </c>
      <c r="E20" s="6"/>
      <c r="F20" s="6" t="s">
        <v>126</v>
      </c>
      <c r="G20" s="104">
        <v>0</v>
      </c>
      <c r="H20" s="45">
        <v>0</v>
      </c>
      <c r="I20" s="45">
        <v>0</v>
      </c>
      <c r="J20" s="104">
        <v>0</v>
      </c>
      <c r="K20" s="104">
        <v>0</v>
      </c>
      <c r="L20" s="104">
        <v>0</v>
      </c>
      <c r="M20" s="84"/>
      <c r="N20" s="84"/>
      <c r="O20" s="84"/>
      <c r="P20" s="84"/>
      <c r="Q20" s="84"/>
    </row>
    <row r="21" spans="2:17" x14ac:dyDescent="0.25">
      <c r="B21" s="5"/>
      <c r="C21" s="5"/>
      <c r="D21" s="6"/>
      <c r="E21" s="6">
        <v>6422</v>
      </c>
      <c r="F21" s="6" t="s">
        <v>127</v>
      </c>
      <c r="G21" s="104">
        <v>0</v>
      </c>
      <c r="H21" s="45">
        <v>0</v>
      </c>
      <c r="I21" s="45">
        <v>0</v>
      </c>
      <c r="J21" s="104">
        <v>0</v>
      </c>
      <c r="K21" s="104">
        <v>0</v>
      </c>
      <c r="L21" s="104">
        <v>0</v>
      </c>
      <c r="M21" s="84"/>
      <c r="N21" s="84"/>
      <c r="O21" s="84"/>
      <c r="P21" s="84"/>
      <c r="Q21" s="84"/>
    </row>
    <row r="22" spans="2:17" ht="38.25" x14ac:dyDescent="0.25">
      <c r="B22" s="13"/>
      <c r="C22" s="13">
        <v>65</v>
      </c>
      <c r="D22" s="38"/>
      <c r="E22" s="38"/>
      <c r="F22" s="40" t="s">
        <v>55</v>
      </c>
      <c r="G22" s="103">
        <v>35622.14</v>
      </c>
      <c r="H22" s="44">
        <v>104346</v>
      </c>
      <c r="I22" s="44">
        <v>0</v>
      </c>
      <c r="J22" s="103">
        <f>J23</f>
        <v>37177.040000000001</v>
      </c>
      <c r="K22" s="103">
        <f>J22/G22*100</f>
        <v>104.3649820027657</v>
      </c>
      <c r="L22" s="103">
        <f>J22/H22*100</f>
        <v>35.6286201675196</v>
      </c>
      <c r="M22" s="84"/>
      <c r="N22" s="84"/>
      <c r="O22" s="84"/>
      <c r="P22" s="84"/>
      <c r="Q22" s="84"/>
    </row>
    <row r="23" spans="2:17" x14ac:dyDescent="0.25">
      <c r="B23" s="5"/>
      <c r="C23" s="5"/>
      <c r="D23" s="6">
        <v>651</v>
      </c>
      <c r="E23" s="6"/>
      <c r="F23" s="6" t="s">
        <v>54</v>
      </c>
      <c r="G23" s="104">
        <v>35622.14</v>
      </c>
      <c r="H23" s="45">
        <v>104346</v>
      </c>
      <c r="I23" s="45">
        <v>0</v>
      </c>
      <c r="J23" s="104">
        <f>J24</f>
        <v>37177.040000000001</v>
      </c>
      <c r="K23" s="104">
        <f>J23/G23*100</f>
        <v>104.3649820027657</v>
      </c>
      <c r="L23" s="104">
        <f>J23/H23*100</f>
        <v>35.6286201675196</v>
      </c>
      <c r="M23" s="84"/>
      <c r="N23" s="84"/>
      <c r="O23" s="84"/>
      <c r="P23" s="84"/>
      <c r="Q23" s="84"/>
    </row>
    <row r="24" spans="2:17" x14ac:dyDescent="0.25">
      <c r="B24" s="5"/>
      <c r="C24" s="5"/>
      <c r="D24" s="6"/>
      <c r="E24" s="6">
        <v>6526</v>
      </c>
      <c r="F24" s="6" t="s">
        <v>53</v>
      </c>
      <c r="G24" s="104">
        <v>35622.14</v>
      </c>
      <c r="H24" s="45">
        <v>104346</v>
      </c>
      <c r="I24" s="45">
        <v>0</v>
      </c>
      <c r="J24" s="104">
        <v>37177.040000000001</v>
      </c>
      <c r="K24" s="104">
        <f>J24/G24*100</f>
        <v>104.3649820027657</v>
      </c>
      <c r="L24" s="104">
        <f>J24/H24*100</f>
        <v>35.6286201675196</v>
      </c>
      <c r="M24" s="84"/>
      <c r="N24" s="84"/>
      <c r="O24" s="84"/>
      <c r="P24" s="84"/>
      <c r="Q24" s="84"/>
    </row>
    <row r="25" spans="2:17" x14ac:dyDescent="0.25">
      <c r="B25" s="5"/>
      <c r="C25" s="5"/>
      <c r="D25" s="6"/>
      <c r="E25" s="6"/>
      <c r="F25" s="6"/>
      <c r="G25" s="104"/>
      <c r="H25" s="45"/>
      <c r="I25" s="45">
        <v>0</v>
      </c>
      <c r="J25" s="104"/>
      <c r="K25" s="104"/>
      <c r="L25" s="104"/>
      <c r="M25" s="84"/>
      <c r="N25" s="84"/>
      <c r="O25" s="84"/>
      <c r="P25" s="84"/>
      <c r="Q25" s="84"/>
    </row>
    <row r="26" spans="2:17" ht="25.5" x14ac:dyDescent="0.25">
      <c r="B26" s="13"/>
      <c r="C26" s="13">
        <v>66</v>
      </c>
      <c r="D26" s="38"/>
      <c r="E26" s="38"/>
      <c r="F26" s="4" t="s">
        <v>14</v>
      </c>
      <c r="G26" s="103">
        <v>9929.5</v>
      </c>
      <c r="H26" s="44">
        <v>14000</v>
      </c>
      <c r="I26" s="44">
        <v>0</v>
      </c>
      <c r="J26" s="103">
        <f>J27</f>
        <v>10778.54</v>
      </c>
      <c r="K26" s="103">
        <f>J26/G26*100</f>
        <v>108.55068231028753</v>
      </c>
      <c r="L26" s="103">
        <f>J26/H26*100</f>
        <v>76.989571428571438</v>
      </c>
      <c r="M26" s="84"/>
      <c r="N26" s="84"/>
      <c r="O26" s="84"/>
      <c r="P26" s="84"/>
      <c r="Q26" s="84"/>
    </row>
    <row r="27" spans="2:17" ht="25.5" x14ac:dyDescent="0.25">
      <c r="B27" s="5"/>
      <c r="C27" s="13"/>
      <c r="D27" s="6">
        <v>661</v>
      </c>
      <c r="E27" s="6"/>
      <c r="F27" s="8" t="s">
        <v>27</v>
      </c>
      <c r="G27" s="104">
        <v>9929.5</v>
      </c>
      <c r="H27" s="45">
        <v>14000</v>
      </c>
      <c r="I27" s="45">
        <v>0</v>
      </c>
      <c r="J27" s="104">
        <f>J28</f>
        <v>10778.54</v>
      </c>
      <c r="K27" s="104">
        <f>J27/G27*100</f>
        <v>108.55068231028753</v>
      </c>
      <c r="L27" s="104">
        <f>J27/H27*100</f>
        <v>76.989571428571438</v>
      </c>
      <c r="M27" s="84"/>
      <c r="N27" s="84"/>
      <c r="O27" s="84"/>
      <c r="P27" s="84"/>
      <c r="Q27" s="84"/>
    </row>
    <row r="28" spans="2:17" x14ac:dyDescent="0.25">
      <c r="B28" s="5"/>
      <c r="C28" s="13"/>
      <c r="D28" s="6"/>
      <c r="E28" s="6">
        <v>6615</v>
      </c>
      <c r="F28" s="8" t="s">
        <v>59</v>
      </c>
      <c r="G28" s="104">
        <v>9929.5</v>
      </c>
      <c r="H28" s="45">
        <v>14000</v>
      </c>
      <c r="I28" s="45">
        <v>0</v>
      </c>
      <c r="J28" s="104">
        <v>10778.54</v>
      </c>
      <c r="K28" s="104">
        <f>J28/G28*100</f>
        <v>108.55068231028753</v>
      </c>
      <c r="L28" s="104">
        <f>J28/H28*100</f>
        <v>76.989571428571438</v>
      </c>
      <c r="M28" s="84"/>
      <c r="N28" s="84"/>
      <c r="O28" s="84"/>
      <c r="P28" s="84"/>
      <c r="Q28" s="84"/>
    </row>
    <row r="29" spans="2:17" x14ac:dyDescent="0.25">
      <c r="B29" s="5"/>
      <c r="C29" s="13"/>
      <c r="D29" s="6"/>
      <c r="E29" s="6">
        <v>6631</v>
      </c>
      <c r="F29" s="8" t="s">
        <v>63</v>
      </c>
      <c r="G29" s="104">
        <v>0</v>
      </c>
      <c r="H29" s="45">
        <v>0</v>
      </c>
      <c r="I29" s="45"/>
      <c r="J29" s="104">
        <v>0</v>
      </c>
      <c r="K29" s="104">
        <v>0</v>
      </c>
      <c r="L29" s="104">
        <v>0</v>
      </c>
      <c r="M29" s="84"/>
      <c r="N29" s="84"/>
      <c r="O29" s="84"/>
      <c r="P29" s="84"/>
      <c r="Q29" s="84"/>
    </row>
    <row r="30" spans="2:17" x14ac:dyDescent="0.25">
      <c r="B30" s="5"/>
      <c r="C30" s="5"/>
      <c r="D30" s="6"/>
      <c r="E30" s="6"/>
      <c r="F30" s="8" t="s">
        <v>17</v>
      </c>
      <c r="G30" s="104"/>
      <c r="H30" s="45"/>
      <c r="I30" s="45">
        <v>0</v>
      </c>
      <c r="J30" s="104"/>
      <c r="K30" s="104"/>
      <c r="L30" s="104"/>
      <c r="M30" s="84"/>
      <c r="N30" s="84"/>
      <c r="O30" s="84"/>
      <c r="P30" s="84"/>
      <c r="Q30" s="84"/>
    </row>
    <row r="31" spans="2:17" ht="30.75" customHeight="1" x14ac:dyDescent="0.25">
      <c r="B31" s="13"/>
      <c r="C31" s="13">
        <v>67</v>
      </c>
      <c r="D31" s="38"/>
      <c r="E31" s="38"/>
      <c r="F31" s="39" t="s">
        <v>56</v>
      </c>
      <c r="G31" s="103">
        <f>G32</f>
        <v>128725.64</v>
      </c>
      <c r="H31" s="44">
        <v>275500</v>
      </c>
      <c r="I31" s="44">
        <v>0</v>
      </c>
      <c r="J31" s="103">
        <v>144716.84</v>
      </c>
      <c r="K31" s="103">
        <f>J31/G31*100</f>
        <v>112.4226999376348</v>
      </c>
      <c r="L31" s="103">
        <f>J31/H31*100</f>
        <v>52.528798548094372</v>
      </c>
      <c r="M31" s="84"/>
      <c r="N31" s="84"/>
      <c r="O31" s="84"/>
      <c r="P31" s="84"/>
      <c r="Q31" s="84"/>
    </row>
    <row r="32" spans="2:17" ht="25.5" x14ac:dyDescent="0.25">
      <c r="B32" s="5"/>
      <c r="C32" s="5"/>
      <c r="D32" s="5">
        <v>671</v>
      </c>
      <c r="E32" s="5"/>
      <c r="F32" s="17" t="s">
        <v>57</v>
      </c>
      <c r="G32" s="104">
        <f>G33+G34</f>
        <v>128725.64</v>
      </c>
      <c r="H32" s="45">
        <v>275500</v>
      </c>
      <c r="I32" s="45">
        <v>0</v>
      </c>
      <c r="J32" s="104">
        <v>144716.84</v>
      </c>
      <c r="K32" s="104">
        <f>J32/G32*100</f>
        <v>112.4226999376348</v>
      </c>
      <c r="L32" s="104">
        <f>J32/H32*100</f>
        <v>52.528798548094372</v>
      </c>
      <c r="M32" s="84"/>
      <c r="N32" s="84"/>
      <c r="O32" s="84"/>
      <c r="P32" s="84"/>
      <c r="Q32" s="84"/>
    </row>
    <row r="33" spans="2:17" ht="25.5" x14ac:dyDescent="0.25">
      <c r="B33" s="5"/>
      <c r="C33" s="5"/>
      <c r="D33" s="5"/>
      <c r="E33" s="5">
        <v>6711</v>
      </c>
      <c r="F33" s="17" t="s">
        <v>58</v>
      </c>
      <c r="G33" s="104">
        <v>126680.64</v>
      </c>
      <c r="H33" s="45">
        <v>275500</v>
      </c>
      <c r="I33" s="45">
        <v>0</v>
      </c>
      <c r="J33" s="104">
        <f>J31-J34</f>
        <v>142671.84</v>
      </c>
      <c r="K33" s="104">
        <f>J33/G33*100</f>
        <v>112.62323903636735</v>
      </c>
      <c r="L33" s="104">
        <f>J33/H33*100</f>
        <v>51.786511796733215</v>
      </c>
      <c r="M33" s="84"/>
      <c r="N33" s="84"/>
      <c r="O33" s="84"/>
      <c r="P33" s="84"/>
      <c r="Q33" s="84"/>
    </row>
    <row r="34" spans="2:17" ht="26.45" customHeight="1" x14ac:dyDescent="0.25">
      <c r="B34" s="5"/>
      <c r="C34" s="5"/>
      <c r="D34" s="5"/>
      <c r="E34" s="5">
        <v>6712</v>
      </c>
      <c r="F34" s="17" t="s">
        <v>205</v>
      </c>
      <c r="G34" s="104">
        <v>2045</v>
      </c>
      <c r="H34" s="45">
        <v>0</v>
      </c>
      <c r="I34" s="45">
        <v>0</v>
      </c>
      <c r="J34" s="104">
        <v>2045</v>
      </c>
      <c r="K34" s="104">
        <v>0</v>
      </c>
      <c r="L34" s="104">
        <v>0</v>
      </c>
      <c r="M34" s="84"/>
      <c r="N34" s="84"/>
      <c r="O34" s="84"/>
      <c r="P34" s="84"/>
      <c r="Q34" s="84"/>
    </row>
    <row r="35" spans="2:17" x14ac:dyDescent="0.25">
      <c r="B35" s="5"/>
      <c r="C35" s="5"/>
      <c r="D35" s="5"/>
      <c r="E35" s="5" t="s">
        <v>12</v>
      </c>
      <c r="F35" s="17"/>
      <c r="G35" s="78"/>
      <c r="H35" s="78"/>
      <c r="I35" s="45"/>
      <c r="J35" s="105"/>
      <c r="K35" s="105"/>
      <c r="L35" s="105"/>
      <c r="M35" s="84"/>
      <c r="N35" s="84"/>
      <c r="O35" s="84"/>
      <c r="P35" s="84"/>
      <c r="Q35" s="84"/>
    </row>
    <row r="36" spans="2:17" ht="18" x14ac:dyDescent="0.25"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84"/>
      <c r="N36" s="84"/>
      <c r="O36" s="84"/>
      <c r="P36" s="84"/>
      <c r="Q36" s="84"/>
    </row>
    <row r="37" spans="2:17" ht="36.75" customHeight="1" x14ac:dyDescent="0.25">
      <c r="B37" s="150" t="s">
        <v>8</v>
      </c>
      <c r="C37" s="151"/>
      <c r="D37" s="151"/>
      <c r="E37" s="151"/>
      <c r="F37" s="152"/>
      <c r="G37" s="98" t="s">
        <v>220</v>
      </c>
      <c r="H37" s="98" t="s">
        <v>217</v>
      </c>
      <c r="I37" s="98" t="s">
        <v>218</v>
      </c>
      <c r="J37" s="98" t="s">
        <v>221</v>
      </c>
      <c r="K37" s="98" t="s">
        <v>20</v>
      </c>
      <c r="L37" s="98" t="s">
        <v>38</v>
      </c>
      <c r="M37" s="84"/>
      <c r="N37" s="84"/>
      <c r="O37" s="84"/>
      <c r="P37" s="84"/>
      <c r="Q37" s="84"/>
    </row>
    <row r="38" spans="2:17" x14ac:dyDescent="0.25">
      <c r="B38" s="144">
        <v>1</v>
      </c>
      <c r="C38" s="145"/>
      <c r="D38" s="145"/>
      <c r="E38" s="145"/>
      <c r="F38" s="146"/>
      <c r="G38" s="73">
        <v>2</v>
      </c>
      <c r="H38" s="73">
        <v>3</v>
      </c>
      <c r="I38" s="73">
        <v>4</v>
      </c>
      <c r="J38" s="73">
        <v>5</v>
      </c>
      <c r="K38" s="73" t="s">
        <v>30</v>
      </c>
      <c r="L38" s="73" t="s">
        <v>31</v>
      </c>
      <c r="M38" s="84"/>
      <c r="N38" s="84"/>
      <c r="O38" s="84"/>
      <c r="P38" s="84"/>
      <c r="Q38" s="84"/>
    </row>
    <row r="39" spans="2:17" x14ac:dyDescent="0.25">
      <c r="B39" s="4"/>
      <c r="C39" s="4"/>
      <c r="D39" s="4"/>
      <c r="E39" s="4"/>
      <c r="F39" s="4" t="s">
        <v>36</v>
      </c>
      <c r="G39" s="103">
        <f>G40+G90</f>
        <v>908212.65999999992</v>
      </c>
      <c r="H39" s="44">
        <f>H40+H90</f>
        <v>2507888</v>
      </c>
      <c r="I39" s="44">
        <v>0</v>
      </c>
      <c r="J39" s="103">
        <f>J40+J90</f>
        <v>1202077.8999999999</v>
      </c>
      <c r="K39" s="103">
        <f t="shared" ref="K39:K66" si="0">J39/G39*100</f>
        <v>132.35643511069313</v>
      </c>
      <c r="L39" s="103">
        <f>J39/H39*100</f>
        <v>47.931881328033782</v>
      </c>
      <c r="M39" s="113"/>
      <c r="N39" s="84"/>
      <c r="O39" s="84"/>
      <c r="P39" s="84"/>
      <c r="Q39" s="84"/>
    </row>
    <row r="40" spans="2:17" x14ac:dyDescent="0.25">
      <c r="B40" s="4">
        <v>3</v>
      </c>
      <c r="C40" s="4"/>
      <c r="D40" s="4"/>
      <c r="E40" s="4"/>
      <c r="F40" s="4" t="s">
        <v>4</v>
      </c>
      <c r="G40" s="103">
        <f>G41+G49+G80</f>
        <v>904690.71</v>
      </c>
      <c r="H40" s="44">
        <f>H41+H49+H80+H84+H87</f>
        <v>2459428</v>
      </c>
      <c r="I40" s="44">
        <v>0</v>
      </c>
      <c r="J40" s="103">
        <v>1200753.72</v>
      </c>
      <c r="K40" s="103">
        <f t="shared" si="0"/>
        <v>132.72532885852226</v>
      </c>
      <c r="L40" s="103">
        <f>J40/H40*100</f>
        <v>48.822479047973758</v>
      </c>
      <c r="M40" s="113"/>
      <c r="N40" s="84"/>
      <c r="O40" s="84"/>
      <c r="P40" s="84"/>
      <c r="Q40" s="84"/>
    </row>
    <row r="41" spans="2:17" x14ac:dyDescent="0.25">
      <c r="B41" s="4"/>
      <c r="C41" s="4">
        <v>31</v>
      </c>
      <c r="D41" s="4"/>
      <c r="E41" s="4"/>
      <c r="F41" s="4" t="s">
        <v>5</v>
      </c>
      <c r="G41" s="103">
        <v>783353.76</v>
      </c>
      <c r="H41" s="44">
        <v>2128603</v>
      </c>
      <c r="I41" s="44">
        <v>0</v>
      </c>
      <c r="J41" s="103">
        <v>1012827.04</v>
      </c>
      <c r="K41" s="103">
        <f t="shared" si="0"/>
        <v>129.29369739669087</v>
      </c>
      <c r="L41" s="103">
        <f>J41/H41*100</f>
        <v>47.581772646190956</v>
      </c>
      <c r="M41" s="113"/>
      <c r="N41" s="84"/>
      <c r="O41" s="84"/>
      <c r="P41" s="84"/>
      <c r="Q41" s="84"/>
    </row>
    <row r="42" spans="2:17" x14ac:dyDescent="0.25">
      <c r="B42" s="5"/>
      <c r="C42" s="5"/>
      <c r="D42" s="5">
        <v>311</v>
      </c>
      <c r="E42" s="5"/>
      <c r="F42" s="5" t="s">
        <v>28</v>
      </c>
      <c r="G42" s="104">
        <v>658600.6</v>
      </c>
      <c r="H42" s="45">
        <v>0</v>
      </c>
      <c r="I42" s="45">
        <v>0</v>
      </c>
      <c r="J42" s="104">
        <v>1012827.04</v>
      </c>
      <c r="K42" s="104">
        <f t="shared" si="0"/>
        <v>153.78471261641729</v>
      </c>
      <c r="L42" s="104">
        <v>0</v>
      </c>
      <c r="M42" s="113"/>
      <c r="N42" s="84"/>
      <c r="O42" s="84"/>
      <c r="P42" s="84"/>
      <c r="Q42" s="84"/>
    </row>
    <row r="43" spans="2:17" x14ac:dyDescent="0.25">
      <c r="B43" s="5"/>
      <c r="C43" s="5"/>
      <c r="D43" s="5"/>
      <c r="E43" s="5">
        <v>3111</v>
      </c>
      <c r="F43" s="5" t="s">
        <v>29</v>
      </c>
      <c r="G43" s="104">
        <v>658600.6</v>
      </c>
      <c r="H43" s="45">
        <v>0</v>
      </c>
      <c r="I43" s="45">
        <v>0</v>
      </c>
      <c r="J43" s="104">
        <v>1012827.04</v>
      </c>
      <c r="K43" s="104">
        <f t="shared" si="0"/>
        <v>153.78471261641729</v>
      </c>
      <c r="L43" s="104">
        <v>0</v>
      </c>
      <c r="M43" s="113"/>
      <c r="N43" s="84"/>
      <c r="O43" s="84"/>
      <c r="P43" s="84"/>
      <c r="Q43" s="84"/>
    </row>
    <row r="44" spans="2:17" x14ac:dyDescent="0.25">
      <c r="B44" s="41"/>
      <c r="C44" s="42"/>
      <c r="D44" s="42">
        <v>312</v>
      </c>
      <c r="E44" s="42"/>
      <c r="F44" s="42" t="s">
        <v>64</v>
      </c>
      <c r="G44" s="104">
        <v>16290.53</v>
      </c>
      <c r="H44" s="45">
        <v>0</v>
      </c>
      <c r="I44" s="45">
        <v>0</v>
      </c>
      <c r="J44" s="104">
        <v>34928.29</v>
      </c>
      <c r="K44" s="104">
        <f t="shared" si="0"/>
        <v>214.40855515443636</v>
      </c>
      <c r="L44" s="104">
        <v>0</v>
      </c>
      <c r="M44" s="113"/>
      <c r="N44" s="84"/>
      <c r="O44" s="84"/>
      <c r="P44" s="84"/>
      <c r="Q44" s="84"/>
    </row>
    <row r="45" spans="2:17" x14ac:dyDescent="0.25">
      <c r="B45" s="41"/>
      <c r="C45" s="42"/>
      <c r="D45" s="42"/>
      <c r="E45" s="42">
        <v>3121</v>
      </c>
      <c r="F45" s="42" t="s">
        <v>64</v>
      </c>
      <c r="G45" s="104">
        <v>16290.53</v>
      </c>
      <c r="H45" s="45">
        <v>0</v>
      </c>
      <c r="I45" s="45">
        <v>0</v>
      </c>
      <c r="J45" s="104">
        <v>34928.9</v>
      </c>
      <c r="K45" s="104">
        <f t="shared" si="0"/>
        <v>214.41229966121421</v>
      </c>
      <c r="L45" s="104">
        <v>0</v>
      </c>
      <c r="M45" s="113"/>
      <c r="N45" s="84"/>
      <c r="O45" s="84"/>
      <c r="P45" s="84"/>
      <c r="Q45" s="84"/>
    </row>
    <row r="46" spans="2:17" x14ac:dyDescent="0.25">
      <c r="B46" s="41"/>
      <c r="C46" s="41"/>
      <c r="D46" s="41">
        <v>313</v>
      </c>
      <c r="E46" s="41"/>
      <c r="F46" s="41" t="s">
        <v>65</v>
      </c>
      <c r="G46" s="103">
        <v>108462.63</v>
      </c>
      <c r="H46" s="44">
        <v>0</v>
      </c>
      <c r="I46" s="44">
        <v>0</v>
      </c>
      <c r="J46" s="103">
        <v>1743.86</v>
      </c>
      <c r="K46" s="103">
        <f t="shared" si="0"/>
        <v>1.6077980037917206</v>
      </c>
      <c r="L46" s="103">
        <v>0</v>
      </c>
      <c r="M46" s="113"/>
      <c r="N46" s="84"/>
      <c r="O46" s="84"/>
      <c r="P46" s="84"/>
      <c r="Q46" s="84"/>
    </row>
    <row r="47" spans="2:17" x14ac:dyDescent="0.25">
      <c r="B47" s="41"/>
      <c r="C47" s="42"/>
      <c r="D47" s="42"/>
      <c r="E47" s="42">
        <v>3132</v>
      </c>
      <c r="F47" s="42" t="s">
        <v>66</v>
      </c>
      <c r="G47" s="104">
        <v>108457.92</v>
      </c>
      <c r="H47" s="45">
        <v>0</v>
      </c>
      <c r="I47" s="45">
        <v>0</v>
      </c>
      <c r="J47" s="104">
        <v>1743.86</v>
      </c>
      <c r="K47" s="104">
        <f t="shared" si="0"/>
        <v>1.6078678256046215</v>
      </c>
      <c r="L47" s="104">
        <v>0</v>
      </c>
      <c r="M47" s="113"/>
      <c r="N47" s="84"/>
      <c r="O47" s="84"/>
      <c r="P47" s="84"/>
      <c r="Q47" s="84"/>
    </row>
    <row r="48" spans="2:17" ht="25.5" x14ac:dyDescent="0.25">
      <c r="B48" s="41"/>
      <c r="C48" s="42"/>
      <c r="D48" s="42"/>
      <c r="E48" s="42">
        <v>3133</v>
      </c>
      <c r="F48" s="42" t="s">
        <v>227</v>
      </c>
      <c r="G48" s="104">
        <v>4.7</v>
      </c>
      <c r="H48" s="45">
        <v>0</v>
      </c>
      <c r="I48" s="45">
        <v>0</v>
      </c>
      <c r="J48" s="104">
        <v>0</v>
      </c>
      <c r="K48" s="104">
        <v>0</v>
      </c>
      <c r="L48" s="104">
        <v>0</v>
      </c>
      <c r="M48" s="113"/>
      <c r="N48" s="84"/>
      <c r="O48" s="84"/>
      <c r="P48" s="84"/>
      <c r="Q48" s="84"/>
    </row>
    <row r="49" spans="2:17" x14ac:dyDescent="0.25">
      <c r="B49" s="41"/>
      <c r="C49" s="41">
        <v>32</v>
      </c>
      <c r="D49" s="41"/>
      <c r="E49" s="41"/>
      <c r="F49" s="41" t="s">
        <v>11</v>
      </c>
      <c r="G49" s="103">
        <v>120830.44</v>
      </c>
      <c r="H49" s="44">
        <v>328925</v>
      </c>
      <c r="I49" s="44">
        <v>0</v>
      </c>
      <c r="J49" s="103">
        <v>150787.42000000001</v>
      </c>
      <c r="K49" s="103">
        <f t="shared" si="0"/>
        <v>124.79257710226</v>
      </c>
      <c r="L49" s="103">
        <f>J49/H49*100</f>
        <v>45.842492969521928</v>
      </c>
      <c r="M49" s="113"/>
      <c r="N49" s="84"/>
      <c r="O49" s="84"/>
      <c r="P49" s="84"/>
      <c r="Q49" s="84"/>
    </row>
    <row r="50" spans="2:17" x14ac:dyDescent="0.25">
      <c r="B50" s="41"/>
      <c r="C50" s="42"/>
      <c r="D50" s="42">
        <v>321</v>
      </c>
      <c r="E50" s="41"/>
      <c r="F50" s="42" t="s">
        <v>67</v>
      </c>
      <c r="G50" s="104">
        <v>19666.66</v>
      </c>
      <c r="H50" s="45">
        <v>0</v>
      </c>
      <c r="I50" s="45">
        <v>0</v>
      </c>
      <c r="J50" s="104">
        <v>23622.560000000001</v>
      </c>
      <c r="K50" s="104">
        <f t="shared" si="0"/>
        <v>120.11475258127207</v>
      </c>
      <c r="L50" s="104">
        <v>0</v>
      </c>
      <c r="M50" s="113"/>
      <c r="N50" s="84"/>
      <c r="O50" s="84"/>
      <c r="P50" s="84"/>
      <c r="Q50" s="84"/>
    </row>
    <row r="51" spans="2:17" x14ac:dyDescent="0.25">
      <c r="B51" s="41"/>
      <c r="C51" s="42"/>
      <c r="D51" s="42"/>
      <c r="E51" s="42">
        <v>3211</v>
      </c>
      <c r="F51" s="42" t="s">
        <v>68</v>
      </c>
      <c r="G51" s="104">
        <v>5441.5</v>
      </c>
      <c r="H51" s="45">
        <v>0</v>
      </c>
      <c r="I51" s="45">
        <v>0</v>
      </c>
      <c r="J51" s="104">
        <v>3600.61</v>
      </c>
      <c r="K51" s="104">
        <f t="shared" si="0"/>
        <v>66.169438573922633</v>
      </c>
      <c r="L51" s="104">
        <v>0</v>
      </c>
      <c r="M51" s="113"/>
      <c r="N51" s="84"/>
      <c r="O51" s="84"/>
      <c r="P51" s="84"/>
      <c r="Q51" s="84"/>
    </row>
    <row r="52" spans="2:17" ht="25.5" x14ac:dyDescent="0.25">
      <c r="B52" s="41"/>
      <c r="C52" s="42"/>
      <c r="D52" s="42"/>
      <c r="E52" s="42">
        <v>3212</v>
      </c>
      <c r="F52" s="42" t="s">
        <v>69</v>
      </c>
      <c r="G52" s="104">
        <v>13617.1</v>
      </c>
      <c r="H52" s="45">
        <v>0</v>
      </c>
      <c r="I52" s="45">
        <v>0</v>
      </c>
      <c r="J52" s="104">
        <v>19804.95</v>
      </c>
      <c r="K52" s="104">
        <f t="shared" si="0"/>
        <v>145.4417607273208</v>
      </c>
      <c r="L52" s="104">
        <v>0</v>
      </c>
      <c r="M52" s="113"/>
      <c r="N52" s="84"/>
      <c r="O52" s="84"/>
      <c r="P52" s="84"/>
      <c r="Q52" s="84"/>
    </row>
    <row r="53" spans="2:17" x14ac:dyDescent="0.25">
      <c r="B53" s="41"/>
      <c r="C53" s="42"/>
      <c r="D53" s="42"/>
      <c r="E53" s="42">
        <v>3213</v>
      </c>
      <c r="F53" s="42" t="s">
        <v>70</v>
      </c>
      <c r="G53" s="104">
        <v>571.82000000000005</v>
      </c>
      <c r="H53" s="45">
        <v>0</v>
      </c>
      <c r="I53" s="45">
        <v>0</v>
      </c>
      <c r="J53" s="104">
        <v>217</v>
      </c>
      <c r="K53" s="104">
        <f t="shared" si="0"/>
        <v>37.949004931621836</v>
      </c>
      <c r="L53" s="104">
        <v>0</v>
      </c>
      <c r="M53" s="113"/>
      <c r="N53" s="84"/>
      <c r="O53" s="84"/>
      <c r="P53" s="84"/>
      <c r="Q53" s="84"/>
    </row>
    <row r="54" spans="2:17" x14ac:dyDescent="0.25">
      <c r="B54" s="41"/>
      <c r="C54" s="42"/>
      <c r="D54" s="42"/>
      <c r="E54" s="42">
        <v>3214</v>
      </c>
      <c r="F54" s="42" t="s">
        <v>71</v>
      </c>
      <c r="G54" s="104">
        <v>35.909999999999997</v>
      </c>
      <c r="H54" s="45">
        <v>0</v>
      </c>
      <c r="I54" s="45">
        <v>0</v>
      </c>
      <c r="J54" s="104">
        <v>0</v>
      </c>
      <c r="K54" s="104">
        <v>0</v>
      </c>
      <c r="L54" s="104">
        <v>0</v>
      </c>
      <c r="M54" s="113"/>
      <c r="N54" s="84"/>
      <c r="O54" s="84"/>
      <c r="P54" s="84"/>
      <c r="Q54" s="84"/>
    </row>
    <row r="55" spans="2:17" x14ac:dyDescent="0.25">
      <c r="B55" s="5"/>
      <c r="C55" s="5"/>
      <c r="D55" s="5">
        <v>322</v>
      </c>
      <c r="E55" s="5"/>
      <c r="F55" s="5" t="s">
        <v>72</v>
      </c>
      <c r="G55" s="104">
        <v>79180.28</v>
      </c>
      <c r="H55" s="45">
        <v>0</v>
      </c>
      <c r="I55" s="45">
        <v>0</v>
      </c>
      <c r="J55" s="104">
        <v>100473.96</v>
      </c>
      <c r="K55" s="104">
        <f t="shared" si="0"/>
        <v>126.89265559555992</v>
      </c>
      <c r="L55" s="104">
        <v>0</v>
      </c>
      <c r="M55" s="113"/>
      <c r="N55" s="84"/>
      <c r="O55" s="84"/>
      <c r="P55" s="84"/>
      <c r="Q55" s="84"/>
    </row>
    <row r="56" spans="2:17" x14ac:dyDescent="0.25">
      <c r="B56" s="5"/>
      <c r="C56" s="13"/>
      <c r="D56" s="5"/>
      <c r="E56" s="5">
        <v>3221</v>
      </c>
      <c r="F56" s="17" t="s">
        <v>73</v>
      </c>
      <c r="G56" s="104">
        <v>12591.49</v>
      </c>
      <c r="H56" s="45">
        <v>0</v>
      </c>
      <c r="I56" s="45">
        <v>0</v>
      </c>
      <c r="J56" s="104">
        <v>12961.19</v>
      </c>
      <c r="K56" s="104">
        <f t="shared" si="0"/>
        <v>102.93611002351588</v>
      </c>
      <c r="L56" s="104">
        <v>0</v>
      </c>
      <c r="M56" s="113"/>
      <c r="N56" s="84"/>
      <c r="O56" s="84"/>
      <c r="P56" s="84"/>
      <c r="Q56" s="84"/>
    </row>
    <row r="57" spans="2:17" x14ac:dyDescent="0.25">
      <c r="B57" s="5"/>
      <c r="C57" s="13"/>
      <c r="D57" s="5"/>
      <c r="E57" s="5">
        <v>3222</v>
      </c>
      <c r="F57" s="17" t="s">
        <v>74</v>
      </c>
      <c r="G57" s="104">
        <v>57395.519999999997</v>
      </c>
      <c r="H57" s="45">
        <v>0</v>
      </c>
      <c r="I57" s="45">
        <v>0</v>
      </c>
      <c r="J57" s="104">
        <v>76961.84</v>
      </c>
      <c r="K57" s="104">
        <f t="shared" si="0"/>
        <v>134.09032621361388</v>
      </c>
      <c r="L57" s="104">
        <v>0</v>
      </c>
      <c r="M57" s="113"/>
      <c r="N57" s="84"/>
      <c r="O57" s="84"/>
      <c r="P57" s="84"/>
      <c r="Q57" s="84"/>
    </row>
    <row r="58" spans="2:17" x14ac:dyDescent="0.25">
      <c r="B58" s="5"/>
      <c r="C58" s="13"/>
      <c r="D58" s="5"/>
      <c r="E58" s="5">
        <v>3223</v>
      </c>
      <c r="F58" s="17" t="s">
        <v>75</v>
      </c>
      <c r="G58" s="104">
        <v>8464.0300000000007</v>
      </c>
      <c r="H58" s="45">
        <v>0</v>
      </c>
      <c r="I58" s="45">
        <v>0</v>
      </c>
      <c r="J58" s="104">
        <v>7329.26</v>
      </c>
      <c r="K58" s="104">
        <f t="shared" si="0"/>
        <v>86.593029561568187</v>
      </c>
      <c r="L58" s="104">
        <v>0</v>
      </c>
      <c r="M58" s="113"/>
      <c r="N58" s="84"/>
      <c r="O58" s="84"/>
      <c r="P58" s="84"/>
      <c r="Q58" s="84"/>
    </row>
    <row r="59" spans="2:17" x14ac:dyDescent="0.25">
      <c r="B59" s="5"/>
      <c r="C59" s="13"/>
      <c r="D59" s="5"/>
      <c r="E59" s="5">
        <v>3224</v>
      </c>
      <c r="F59" s="17" t="s">
        <v>76</v>
      </c>
      <c r="G59" s="104">
        <v>487.08</v>
      </c>
      <c r="H59" s="45">
        <v>0</v>
      </c>
      <c r="I59" s="45">
        <v>0</v>
      </c>
      <c r="J59" s="104">
        <v>2563.4299999999998</v>
      </c>
      <c r="K59" s="104">
        <f t="shared" si="0"/>
        <v>526.28520982179521</v>
      </c>
      <c r="L59" s="104">
        <v>0</v>
      </c>
      <c r="M59" s="113"/>
      <c r="N59" s="84"/>
      <c r="O59" s="84"/>
      <c r="P59" s="84"/>
      <c r="Q59" s="84"/>
    </row>
    <row r="60" spans="2:17" x14ac:dyDescent="0.25">
      <c r="B60" s="5"/>
      <c r="C60" s="13"/>
      <c r="D60" s="5"/>
      <c r="E60" s="5">
        <v>3225</v>
      </c>
      <c r="F60" s="17" t="s">
        <v>77</v>
      </c>
      <c r="G60" s="104">
        <v>77.97</v>
      </c>
      <c r="H60" s="45">
        <v>0</v>
      </c>
      <c r="I60" s="45">
        <v>0</v>
      </c>
      <c r="J60" s="104">
        <v>0</v>
      </c>
      <c r="K60" s="104">
        <f t="shared" si="0"/>
        <v>0</v>
      </c>
      <c r="L60" s="104">
        <v>0</v>
      </c>
      <c r="M60" s="113"/>
      <c r="N60" s="84"/>
      <c r="O60" s="84"/>
      <c r="P60" s="84"/>
      <c r="Q60" s="84"/>
    </row>
    <row r="61" spans="2:17" x14ac:dyDescent="0.25">
      <c r="B61" s="5"/>
      <c r="C61" s="13"/>
      <c r="D61" s="5"/>
      <c r="E61" s="5">
        <v>3227</v>
      </c>
      <c r="F61" s="17" t="s">
        <v>78</v>
      </c>
      <c r="G61" s="104">
        <v>164.19</v>
      </c>
      <c r="H61" s="45">
        <v>0</v>
      </c>
      <c r="I61" s="45">
        <v>0</v>
      </c>
      <c r="J61" s="104">
        <v>658.24</v>
      </c>
      <c r="K61" s="104">
        <f t="shared" si="0"/>
        <v>400.90139472562277</v>
      </c>
      <c r="L61" s="104">
        <v>0</v>
      </c>
      <c r="M61" s="113"/>
      <c r="N61" s="84"/>
      <c r="O61" s="84"/>
      <c r="P61" s="84"/>
      <c r="Q61" s="84"/>
    </row>
    <row r="62" spans="2:17" x14ac:dyDescent="0.25">
      <c r="B62" s="5"/>
      <c r="C62" s="13"/>
      <c r="D62" s="5">
        <v>323</v>
      </c>
      <c r="E62" s="5" t="s">
        <v>52</v>
      </c>
      <c r="F62" s="17" t="s">
        <v>79</v>
      </c>
      <c r="G62" s="104">
        <v>15172</v>
      </c>
      <c r="H62" s="45">
        <v>0</v>
      </c>
      <c r="I62" s="45">
        <v>0</v>
      </c>
      <c r="J62" s="104">
        <v>16854.330000000002</v>
      </c>
      <c r="K62" s="104">
        <f t="shared" si="0"/>
        <v>111.08838650145006</v>
      </c>
      <c r="L62" s="104">
        <v>0</v>
      </c>
      <c r="M62" s="113"/>
      <c r="N62" s="84"/>
      <c r="O62" s="84"/>
      <c r="P62" s="84"/>
      <c r="Q62" s="84"/>
    </row>
    <row r="63" spans="2:17" x14ac:dyDescent="0.25">
      <c r="B63" s="41"/>
      <c r="C63" s="42" t="s">
        <v>52</v>
      </c>
      <c r="D63" s="42"/>
      <c r="E63" s="42">
        <v>3231</v>
      </c>
      <c r="F63" s="42" t="s">
        <v>80</v>
      </c>
      <c r="G63" s="104">
        <v>2599.62</v>
      </c>
      <c r="H63" s="45">
        <v>0</v>
      </c>
      <c r="I63" s="45">
        <v>0</v>
      </c>
      <c r="J63" s="104">
        <v>2270.2199999999998</v>
      </c>
      <c r="K63" s="104">
        <f t="shared" si="0"/>
        <v>87.328917303298169</v>
      </c>
      <c r="L63" s="104">
        <v>0</v>
      </c>
      <c r="M63" s="113"/>
      <c r="N63" s="84"/>
      <c r="O63" s="84"/>
      <c r="P63" s="84"/>
      <c r="Q63" s="84"/>
    </row>
    <row r="64" spans="2:17" x14ac:dyDescent="0.25">
      <c r="B64" s="41"/>
      <c r="C64" s="42"/>
      <c r="D64" s="42"/>
      <c r="E64" s="42">
        <v>3232</v>
      </c>
      <c r="F64" s="42" t="s">
        <v>81</v>
      </c>
      <c r="G64" s="104">
        <v>4113.43</v>
      </c>
      <c r="H64" s="45">
        <v>0</v>
      </c>
      <c r="I64" s="45">
        <v>0</v>
      </c>
      <c r="J64" s="104">
        <v>5701.09</v>
      </c>
      <c r="K64" s="104">
        <f t="shared" si="0"/>
        <v>138.59698597034591</v>
      </c>
      <c r="L64" s="104">
        <v>0</v>
      </c>
      <c r="M64" s="113"/>
      <c r="N64" s="84"/>
      <c r="O64" s="84"/>
      <c r="P64" s="84"/>
      <c r="Q64" s="84"/>
    </row>
    <row r="65" spans="2:17" x14ac:dyDescent="0.25">
      <c r="B65" s="41"/>
      <c r="C65" s="42"/>
      <c r="D65" s="42"/>
      <c r="E65" s="42">
        <v>3233</v>
      </c>
      <c r="F65" s="42" t="s">
        <v>82</v>
      </c>
      <c r="G65" s="104">
        <v>0</v>
      </c>
      <c r="H65" s="45">
        <v>0</v>
      </c>
      <c r="I65" s="45">
        <v>0</v>
      </c>
      <c r="J65" s="104">
        <v>0</v>
      </c>
      <c r="K65" s="104">
        <v>0</v>
      </c>
      <c r="L65" s="104">
        <v>0</v>
      </c>
      <c r="M65" s="113"/>
      <c r="N65" s="84"/>
      <c r="O65" s="84"/>
      <c r="P65" s="84"/>
      <c r="Q65" s="84"/>
    </row>
    <row r="66" spans="2:17" x14ac:dyDescent="0.25">
      <c r="B66" s="41"/>
      <c r="C66" s="42"/>
      <c r="D66" s="42"/>
      <c r="E66" s="42">
        <v>3234</v>
      </c>
      <c r="F66" s="42" t="s">
        <v>83</v>
      </c>
      <c r="G66" s="104">
        <v>2848.56</v>
      </c>
      <c r="H66" s="45">
        <v>0</v>
      </c>
      <c r="I66" s="45">
        <v>0</v>
      </c>
      <c r="J66" s="104">
        <v>2155.6</v>
      </c>
      <c r="K66" s="104">
        <f t="shared" si="0"/>
        <v>75.673322661274469</v>
      </c>
      <c r="L66" s="104">
        <v>0</v>
      </c>
      <c r="M66" s="113"/>
      <c r="N66" s="84"/>
      <c r="O66" s="84"/>
      <c r="P66" s="84"/>
      <c r="Q66" s="84"/>
    </row>
    <row r="67" spans="2:17" x14ac:dyDescent="0.25">
      <c r="B67" s="41"/>
      <c r="C67" s="42"/>
      <c r="D67" s="42"/>
      <c r="E67" s="42">
        <v>3235</v>
      </c>
      <c r="F67" s="42" t="s">
        <v>84</v>
      </c>
      <c r="G67" s="104">
        <v>0</v>
      </c>
      <c r="H67" s="45">
        <v>0</v>
      </c>
      <c r="I67" s="45">
        <v>0</v>
      </c>
      <c r="J67" s="104">
        <v>0</v>
      </c>
      <c r="K67" s="104">
        <v>0</v>
      </c>
      <c r="L67" s="104">
        <v>0</v>
      </c>
      <c r="M67" s="113"/>
      <c r="N67" s="84"/>
      <c r="O67" s="84"/>
      <c r="P67" s="84"/>
      <c r="Q67" s="84"/>
    </row>
    <row r="68" spans="2:17" x14ac:dyDescent="0.25">
      <c r="B68" s="41"/>
      <c r="C68" s="42"/>
      <c r="D68" s="42"/>
      <c r="E68" s="42">
        <v>3236</v>
      </c>
      <c r="F68" s="42" t="s">
        <v>85</v>
      </c>
      <c r="G68" s="104">
        <v>3799.51</v>
      </c>
      <c r="H68" s="45">
        <v>0</v>
      </c>
      <c r="I68" s="45">
        <v>0</v>
      </c>
      <c r="J68" s="104">
        <v>250.55</v>
      </c>
      <c r="K68" s="104">
        <f>J68/G68*100</f>
        <v>6.5942713665709531</v>
      </c>
      <c r="L68" s="104">
        <v>0</v>
      </c>
      <c r="M68" s="113"/>
      <c r="N68" s="84"/>
      <c r="O68" s="84"/>
      <c r="P68" s="84"/>
      <c r="Q68" s="84"/>
    </row>
    <row r="69" spans="2:17" x14ac:dyDescent="0.25">
      <c r="B69" s="41"/>
      <c r="C69" s="42" t="s">
        <v>52</v>
      </c>
      <c r="D69" s="42"/>
      <c r="E69" s="42">
        <v>3237</v>
      </c>
      <c r="F69" s="42" t="s">
        <v>86</v>
      </c>
      <c r="G69" s="104">
        <v>400</v>
      </c>
      <c r="H69" s="45">
        <v>0</v>
      </c>
      <c r="I69" s="45">
        <v>0</v>
      </c>
      <c r="J69" s="104">
        <v>859.4</v>
      </c>
      <c r="K69" s="104">
        <f>J69/G69*100</f>
        <v>214.85</v>
      </c>
      <c r="L69" s="104">
        <v>0</v>
      </c>
      <c r="M69" s="113"/>
      <c r="N69" s="84"/>
      <c r="O69" s="84"/>
      <c r="P69" s="84"/>
      <c r="Q69" s="84"/>
    </row>
    <row r="70" spans="2:17" x14ac:dyDescent="0.25">
      <c r="B70" s="5"/>
      <c r="C70" s="5"/>
      <c r="D70" s="5" t="s">
        <v>52</v>
      </c>
      <c r="E70" s="5">
        <v>3238</v>
      </c>
      <c r="F70" s="5" t="s">
        <v>87</v>
      </c>
      <c r="G70" s="104">
        <v>738.63</v>
      </c>
      <c r="H70" s="45">
        <v>0</v>
      </c>
      <c r="I70" s="45">
        <v>0</v>
      </c>
      <c r="J70" s="104">
        <v>2059.9699999999998</v>
      </c>
      <c r="K70" s="104">
        <f>J70/G70*100</f>
        <v>278.89064890405211</v>
      </c>
      <c r="L70" s="104">
        <v>0</v>
      </c>
      <c r="M70" s="113"/>
      <c r="N70" s="84"/>
      <c r="O70" s="84"/>
      <c r="P70" s="84"/>
      <c r="Q70" s="84"/>
    </row>
    <row r="71" spans="2:17" x14ac:dyDescent="0.25">
      <c r="B71" s="5"/>
      <c r="C71" s="5"/>
      <c r="D71" s="5"/>
      <c r="E71" s="5">
        <v>3239</v>
      </c>
      <c r="F71" s="5" t="s">
        <v>88</v>
      </c>
      <c r="G71" s="104">
        <v>672.25</v>
      </c>
      <c r="H71" s="45">
        <v>0</v>
      </c>
      <c r="I71" s="45">
        <v>0</v>
      </c>
      <c r="J71" s="104">
        <v>3557.5</v>
      </c>
      <c r="K71" s="104">
        <f>J71/G71*100</f>
        <v>529.19300855336553</v>
      </c>
      <c r="L71" s="104">
        <v>0</v>
      </c>
      <c r="M71" s="113"/>
      <c r="N71" s="84"/>
      <c r="O71" s="84"/>
      <c r="P71" s="84"/>
      <c r="Q71" s="84"/>
    </row>
    <row r="72" spans="2:17" x14ac:dyDescent="0.25">
      <c r="B72" s="5"/>
      <c r="C72" s="5"/>
      <c r="D72" s="5">
        <v>324</v>
      </c>
      <c r="E72" s="5"/>
      <c r="F72" s="5" t="s">
        <v>136</v>
      </c>
      <c r="G72" s="104">
        <v>0</v>
      </c>
      <c r="H72" s="45">
        <v>0</v>
      </c>
      <c r="I72" s="45">
        <v>0</v>
      </c>
      <c r="J72" s="104">
        <v>980</v>
      </c>
      <c r="K72" s="104">
        <v>0</v>
      </c>
      <c r="L72" s="104">
        <v>0</v>
      </c>
      <c r="M72" s="113"/>
      <c r="N72" s="84"/>
      <c r="O72" s="84"/>
      <c r="P72" s="84"/>
      <c r="Q72" s="84"/>
    </row>
    <row r="73" spans="2:17" x14ac:dyDescent="0.25">
      <c r="B73" s="5"/>
      <c r="C73" s="5"/>
      <c r="D73" s="5"/>
      <c r="E73" s="5">
        <v>3241</v>
      </c>
      <c r="F73" s="5" t="s">
        <v>136</v>
      </c>
      <c r="G73" s="104">
        <v>0</v>
      </c>
      <c r="H73" s="45">
        <v>0</v>
      </c>
      <c r="I73" s="45">
        <v>0</v>
      </c>
      <c r="J73" s="104">
        <v>980</v>
      </c>
      <c r="K73" s="104">
        <v>0</v>
      </c>
      <c r="L73" s="104">
        <v>0</v>
      </c>
      <c r="M73" s="113"/>
      <c r="N73" s="84"/>
      <c r="O73" s="84"/>
      <c r="P73" s="84"/>
      <c r="Q73" s="84"/>
    </row>
    <row r="74" spans="2:17" x14ac:dyDescent="0.25">
      <c r="B74" s="13"/>
      <c r="C74" s="13"/>
      <c r="D74" s="13">
        <v>329</v>
      </c>
      <c r="E74" s="13"/>
      <c r="F74" s="13" t="s">
        <v>89</v>
      </c>
      <c r="G74" s="103">
        <v>6811.83</v>
      </c>
      <c r="H74" s="44">
        <v>0</v>
      </c>
      <c r="I74" s="44">
        <v>0</v>
      </c>
      <c r="J74" s="103">
        <v>8856.57</v>
      </c>
      <c r="K74" s="103">
        <f>J74/G74*100</f>
        <v>130.01748428836305</v>
      </c>
      <c r="L74" s="103">
        <v>0</v>
      </c>
      <c r="M74" s="113"/>
      <c r="N74" s="84"/>
      <c r="O74" s="84"/>
      <c r="P74" s="84"/>
      <c r="Q74" s="84"/>
    </row>
    <row r="75" spans="2:17" x14ac:dyDescent="0.25">
      <c r="B75" s="5"/>
      <c r="C75" s="5"/>
      <c r="D75" s="5"/>
      <c r="E75" s="5">
        <v>3293</v>
      </c>
      <c r="F75" s="5" t="s">
        <v>90</v>
      </c>
      <c r="G75" s="104">
        <v>0</v>
      </c>
      <c r="H75" s="45">
        <v>0</v>
      </c>
      <c r="I75" s="45">
        <v>0</v>
      </c>
      <c r="J75" s="104">
        <v>0</v>
      </c>
      <c r="K75" s="104">
        <v>0</v>
      </c>
      <c r="L75" s="104">
        <v>0</v>
      </c>
      <c r="M75" s="113"/>
      <c r="N75" s="84"/>
      <c r="O75" s="84"/>
      <c r="P75" s="84"/>
      <c r="Q75" s="84"/>
    </row>
    <row r="76" spans="2:17" x14ac:dyDescent="0.25">
      <c r="B76" s="5"/>
      <c r="C76" s="5"/>
      <c r="D76" s="5"/>
      <c r="E76" s="5">
        <v>3294</v>
      </c>
      <c r="F76" s="5" t="s">
        <v>116</v>
      </c>
      <c r="G76" s="104">
        <v>108.09</v>
      </c>
      <c r="H76" s="45">
        <v>0</v>
      </c>
      <c r="I76" s="45">
        <v>0</v>
      </c>
      <c r="J76" s="104">
        <v>150</v>
      </c>
      <c r="K76" s="104">
        <f>J76/G76*100</f>
        <v>138.77324451845683</v>
      </c>
      <c r="L76" s="104">
        <v>0</v>
      </c>
      <c r="M76" s="113"/>
      <c r="N76" s="84"/>
      <c r="O76" s="84"/>
      <c r="P76" s="84"/>
      <c r="Q76" s="84"/>
    </row>
    <row r="77" spans="2:17" x14ac:dyDescent="0.25">
      <c r="B77" s="5"/>
      <c r="C77" s="5"/>
      <c r="D77" s="5"/>
      <c r="E77" s="5">
        <v>3295</v>
      </c>
      <c r="F77" s="5" t="s">
        <v>98</v>
      </c>
      <c r="G77" s="104">
        <v>2301.1799999999998</v>
      </c>
      <c r="H77" s="45">
        <v>0</v>
      </c>
      <c r="I77" s="45">
        <v>0</v>
      </c>
      <c r="J77" s="104">
        <v>3528</v>
      </c>
      <c r="K77" s="104">
        <f>J77/G77*100</f>
        <v>153.31264829348424</v>
      </c>
      <c r="L77" s="104">
        <v>0</v>
      </c>
      <c r="M77" s="113"/>
      <c r="N77" s="84"/>
      <c r="O77" s="84"/>
      <c r="P77" s="84"/>
      <c r="Q77" s="84"/>
    </row>
    <row r="78" spans="2:17" x14ac:dyDescent="0.25">
      <c r="B78" s="5"/>
      <c r="C78" s="5"/>
      <c r="D78" s="5"/>
      <c r="E78" s="5">
        <v>3296</v>
      </c>
      <c r="F78" s="5" t="s">
        <v>99</v>
      </c>
      <c r="G78" s="104">
        <v>400</v>
      </c>
      <c r="H78" s="45">
        <v>0</v>
      </c>
      <c r="I78" s="45">
        <v>0</v>
      </c>
      <c r="J78" s="104">
        <v>0</v>
      </c>
      <c r="K78" s="104">
        <v>0</v>
      </c>
      <c r="L78" s="104">
        <v>0</v>
      </c>
      <c r="M78" s="113"/>
      <c r="N78" s="84"/>
      <c r="O78" s="84"/>
      <c r="P78" s="84"/>
      <c r="Q78" s="84"/>
    </row>
    <row r="79" spans="2:17" x14ac:dyDescent="0.25">
      <c r="B79" s="5"/>
      <c r="C79" s="5"/>
      <c r="D79" s="5"/>
      <c r="E79" s="5">
        <v>3299</v>
      </c>
      <c r="F79" s="5" t="s">
        <v>89</v>
      </c>
      <c r="G79" s="104">
        <v>4002.56</v>
      </c>
      <c r="H79" s="45">
        <v>0</v>
      </c>
      <c r="I79" s="45">
        <v>0</v>
      </c>
      <c r="J79" s="104">
        <v>5178.57</v>
      </c>
      <c r="K79" s="104">
        <f>J79/G79*100</f>
        <v>129.38144587464024</v>
      </c>
      <c r="L79" s="104">
        <v>0</v>
      </c>
      <c r="M79" s="113"/>
      <c r="N79" s="84"/>
      <c r="O79" s="84"/>
      <c r="P79" s="84"/>
      <c r="Q79" s="84"/>
    </row>
    <row r="80" spans="2:17" x14ac:dyDescent="0.25">
      <c r="B80" s="13"/>
      <c r="C80" s="13">
        <v>34</v>
      </c>
      <c r="D80" s="13"/>
      <c r="E80" s="13" t="s">
        <v>52</v>
      </c>
      <c r="F80" s="39" t="s">
        <v>91</v>
      </c>
      <c r="G80" s="103">
        <v>506.51</v>
      </c>
      <c r="H80" s="44">
        <v>700</v>
      </c>
      <c r="I80" s="44">
        <v>0</v>
      </c>
      <c r="J80" s="103">
        <v>467.11</v>
      </c>
      <c r="K80" s="103">
        <f>J80/G80*10</f>
        <v>9.2221278948095797</v>
      </c>
      <c r="L80" s="103">
        <f>J80/H80*100</f>
        <v>66.73</v>
      </c>
      <c r="M80" s="113"/>
      <c r="N80" s="84"/>
      <c r="O80" s="84"/>
      <c r="P80" s="84"/>
      <c r="Q80" s="84"/>
    </row>
    <row r="81" spans="2:17" x14ac:dyDescent="0.25">
      <c r="B81" s="41"/>
      <c r="C81" s="41" t="s">
        <v>52</v>
      </c>
      <c r="D81" s="41">
        <v>343</v>
      </c>
      <c r="E81" s="41"/>
      <c r="F81" s="41" t="s">
        <v>92</v>
      </c>
      <c r="G81" s="103">
        <v>506.51</v>
      </c>
      <c r="H81" s="44">
        <v>0</v>
      </c>
      <c r="I81" s="44">
        <v>0</v>
      </c>
      <c r="J81" s="103">
        <v>467.11</v>
      </c>
      <c r="K81" s="103">
        <v>0</v>
      </c>
      <c r="L81" s="104">
        <v>0</v>
      </c>
      <c r="M81" s="113"/>
      <c r="N81" s="84"/>
      <c r="O81" s="84"/>
      <c r="P81" s="84"/>
      <c r="Q81" s="84"/>
    </row>
    <row r="82" spans="2:17" x14ac:dyDescent="0.25">
      <c r="B82" s="5"/>
      <c r="C82" s="5"/>
      <c r="D82" s="5" t="s">
        <v>52</v>
      </c>
      <c r="E82" s="5">
        <v>3431</v>
      </c>
      <c r="F82" s="5" t="s">
        <v>93</v>
      </c>
      <c r="G82" s="104">
        <v>361.79</v>
      </c>
      <c r="H82" s="45">
        <v>0</v>
      </c>
      <c r="I82" s="45">
        <v>0</v>
      </c>
      <c r="J82" s="104">
        <v>467.11</v>
      </c>
      <c r="K82" s="104">
        <f>J82/G82*100</f>
        <v>129.11081013847812</v>
      </c>
      <c r="L82" s="104">
        <v>0</v>
      </c>
      <c r="M82" s="113"/>
      <c r="N82" s="84"/>
      <c r="O82" s="84"/>
      <c r="P82" s="84"/>
      <c r="Q82" s="84"/>
    </row>
    <row r="83" spans="2:17" x14ac:dyDescent="0.25">
      <c r="B83" s="5"/>
      <c r="C83" s="5"/>
      <c r="D83" s="6"/>
      <c r="E83" s="6">
        <v>3433</v>
      </c>
      <c r="F83" s="5" t="s">
        <v>100</v>
      </c>
      <c r="G83" s="104">
        <v>144.72</v>
      </c>
      <c r="H83" s="45">
        <v>0</v>
      </c>
      <c r="I83" s="45">
        <v>0</v>
      </c>
      <c r="J83" s="104">
        <v>0</v>
      </c>
      <c r="K83" s="104">
        <v>0</v>
      </c>
      <c r="L83" s="104">
        <v>0</v>
      </c>
      <c r="M83" s="113"/>
      <c r="N83" s="84"/>
      <c r="O83" s="84"/>
      <c r="P83" s="84"/>
      <c r="Q83" s="84"/>
    </row>
    <row r="84" spans="2:17" ht="25.5" x14ac:dyDescent="0.25">
      <c r="B84" s="13" t="s">
        <v>52</v>
      </c>
      <c r="C84" s="13">
        <v>37</v>
      </c>
      <c r="D84" s="38"/>
      <c r="E84" s="38"/>
      <c r="F84" s="39" t="s">
        <v>128</v>
      </c>
      <c r="G84" s="103">
        <v>0</v>
      </c>
      <c r="H84" s="44">
        <v>0</v>
      </c>
      <c r="I84" s="44">
        <v>0</v>
      </c>
      <c r="J84" s="103">
        <v>0</v>
      </c>
      <c r="K84" s="103">
        <v>0</v>
      </c>
      <c r="L84" s="103">
        <v>0</v>
      </c>
      <c r="M84" s="113"/>
      <c r="N84" s="84"/>
      <c r="O84" s="84"/>
      <c r="P84" s="84"/>
      <c r="Q84" s="84"/>
    </row>
    <row r="85" spans="2:17" x14ac:dyDescent="0.25">
      <c r="B85" s="5"/>
      <c r="C85" s="5"/>
      <c r="D85" s="6">
        <v>372</v>
      </c>
      <c r="E85" s="6"/>
      <c r="F85" s="5" t="s">
        <v>129</v>
      </c>
      <c r="G85" s="104">
        <v>0</v>
      </c>
      <c r="H85" s="45">
        <v>0</v>
      </c>
      <c r="I85" s="45">
        <v>0</v>
      </c>
      <c r="J85" s="104">
        <v>0</v>
      </c>
      <c r="K85" s="104">
        <v>0</v>
      </c>
      <c r="L85" s="104">
        <v>0</v>
      </c>
      <c r="M85" s="113"/>
      <c r="N85" s="84"/>
      <c r="O85" s="84"/>
      <c r="P85" s="84"/>
      <c r="Q85" s="84"/>
    </row>
    <row r="86" spans="2:17" x14ac:dyDescent="0.25">
      <c r="B86" s="5"/>
      <c r="C86" s="5"/>
      <c r="D86" s="6"/>
      <c r="E86" s="6">
        <v>3722</v>
      </c>
      <c r="F86" s="5" t="s">
        <v>130</v>
      </c>
      <c r="G86" s="104">
        <v>0</v>
      </c>
      <c r="H86" s="45">
        <v>0</v>
      </c>
      <c r="I86" s="45">
        <v>0</v>
      </c>
      <c r="J86" s="104">
        <v>0</v>
      </c>
      <c r="K86" s="104">
        <v>0</v>
      </c>
      <c r="L86" s="104">
        <v>0</v>
      </c>
      <c r="M86" s="113"/>
      <c r="N86" s="84"/>
      <c r="O86" s="84"/>
      <c r="P86" s="84"/>
      <c r="Q86" s="84"/>
    </row>
    <row r="87" spans="2:17" x14ac:dyDescent="0.25">
      <c r="B87" s="13"/>
      <c r="C87" s="13">
        <v>38</v>
      </c>
      <c r="D87" s="38"/>
      <c r="E87" s="38"/>
      <c r="F87" s="13" t="s">
        <v>131</v>
      </c>
      <c r="G87" s="103">
        <v>0</v>
      </c>
      <c r="H87" s="44">
        <v>1200</v>
      </c>
      <c r="I87" s="44">
        <v>0</v>
      </c>
      <c r="J87" s="103">
        <v>0</v>
      </c>
      <c r="K87" s="103">
        <v>0</v>
      </c>
      <c r="L87" s="103">
        <v>0</v>
      </c>
      <c r="M87" s="113"/>
      <c r="N87" s="84"/>
      <c r="O87" s="84"/>
      <c r="P87" s="84"/>
      <c r="Q87" s="84"/>
    </row>
    <row r="88" spans="2:17" x14ac:dyDescent="0.25">
      <c r="B88" s="5"/>
      <c r="C88" s="5"/>
      <c r="D88" s="6">
        <v>381</v>
      </c>
      <c r="E88" s="6"/>
      <c r="F88" s="5" t="s">
        <v>63</v>
      </c>
      <c r="G88" s="104">
        <v>0</v>
      </c>
      <c r="H88" s="45">
        <v>0</v>
      </c>
      <c r="I88" s="45">
        <v>0</v>
      </c>
      <c r="J88" s="104">
        <v>0</v>
      </c>
      <c r="K88" s="104">
        <v>0</v>
      </c>
      <c r="L88" s="104">
        <v>0</v>
      </c>
      <c r="M88" s="113"/>
      <c r="N88" s="84"/>
      <c r="O88" s="84"/>
      <c r="P88" s="84"/>
      <c r="Q88" s="84"/>
    </row>
    <row r="89" spans="2:17" x14ac:dyDescent="0.25">
      <c r="B89" s="5"/>
      <c r="C89" s="5"/>
      <c r="D89" s="6"/>
      <c r="E89" s="6">
        <v>3812</v>
      </c>
      <c r="F89" s="5" t="s">
        <v>132</v>
      </c>
      <c r="G89" s="104">
        <v>0</v>
      </c>
      <c r="H89" s="45">
        <v>0</v>
      </c>
      <c r="I89" s="45">
        <v>0</v>
      </c>
      <c r="J89" s="104">
        <v>0</v>
      </c>
      <c r="K89" s="104">
        <v>0</v>
      </c>
      <c r="L89" s="104">
        <v>0</v>
      </c>
      <c r="M89" s="113"/>
      <c r="N89" s="84"/>
      <c r="O89" s="84"/>
      <c r="P89" s="84"/>
      <c r="Q89" s="84"/>
    </row>
    <row r="90" spans="2:17" x14ac:dyDescent="0.25">
      <c r="B90" s="7">
        <v>4</v>
      </c>
      <c r="C90" s="7"/>
      <c r="D90" s="7"/>
      <c r="E90" s="7"/>
      <c r="F90" s="43" t="s">
        <v>6</v>
      </c>
      <c r="G90" s="103">
        <v>3521.95</v>
      </c>
      <c r="H90" s="44">
        <v>48460</v>
      </c>
      <c r="I90" s="44">
        <v>0</v>
      </c>
      <c r="J90" s="103">
        <v>1324.18</v>
      </c>
      <c r="K90" s="103">
        <f>J90/G90*100</f>
        <v>37.597921605928533</v>
      </c>
      <c r="L90" s="103">
        <f>J90/H90*100</f>
        <v>2.7325216673545194</v>
      </c>
      <c r="M90" s="113"/>
      <c r="N90" s="84"/>
      <c r="O90" s="84"/>
      <c r="P90" s="84"/>
      <c r="Q90" s="84"/>
    </row>
    <row r="91" spans="2:17" ht="25.5" x14ac:dyDescent="0.25">
      <c r="B91" s="41"/>
      <c r="C91" s="41">
        <v>42</v>
      </c>
      <c r="D91" s="41"/>
      <c r="E91" s="41"/>
      <c r="F91" s="43" t="s">
        <v>7</v>
      </c>
      <c r="G91" s="103">
        <v>3521.95</v>
      </c>
      <c r="H91" s="44">
        <v>48460</v>
      </c>
      <c r="I91" s="44">
        <v>0</v>
      </c>
      <c r="J91" s="103">
        <v>1324.18</v>
      </c>
      <c r="K91" s="103">
        <f>J91/G91*100</f>
        <v>37.597921605928533</v>
      </c>
      <c r="L91" s="104">
        <f>J91/H91*100</f>
        <v>2.7325216673545194</v>
      </c>
      <c r="M91" s="113"/>
      <c r="N91" s="84"/>
      <c r="O91" s="84"/>
      <c r="P91" s="84"/>
      <c r="Q91" s="84"/>
    </row>
    <row r="92" spans="2:17" x14ac:dyDescent="0.25">
      <c r="B92" s="42"/>
      <c r="C92" s="42"/>
      <c r="D92" s="5">
        <v>422</v>
      </c>
      <c r="E92" s="5"/>
      <c r="F92" s="5" t="s">
        <v>94</v>
      </c>
      <c r="G92" s="103">
        <v>3491.95</v>
      </c>
      <c r="H92" s="45">
        <v>0</v>
      </c>
      <c r="I92" s="45">
        <v>0</v>
      </c>
      <c r="J92" s="103">
        <v>664</v>
      </c>
      <c r="K92" s="103">
        <f>J92/G92*100</f>
        <v>19.015163447357494</v>
      </c>
      <c r="L92" s="103">
        <v>0</v>
      </c>
      <c r="M92" s="113"/>
      <c r="N92" s="84"/>
      <c r="O92" s="84"/>
      <c r="P92" s="84"/>
      <c r="Q92" s="84"/>
    </row>
    <row r="93" spans="2:17" x14ac:dyDescent="0.25">
      <c r="B93" s="42"/>
      <c r="C93" s="42" t="s">
        <v>12</v>
      </c>
      <c r="D93" s="5"/>
      <c r="E93" s="5">
        <v>4221</v>
      </c>
      <c r="F93" s="5" t="s">
        <v>95</v>
      </c>
      <c r="G93" s="104">
        <v>2341</v>
      </c>
      <c r="H93" s="45">
        <v>0</v>
      </c>
      <c r="I93" s="45">
        <v>0</v>
      </c>
      <c r="J93" s="104">
        <v>664</v>
      </c>
      <c r="K93" s="104">
        <f>J93/G93*100</f>
        <v>28.363947031183258</v>
      </c>
      <c r="L93" s="104">
        <v>0</v>
      </c>
      <c r="M93" s="113"/>
      <c r="N93" s="84"/>
      <c r="O93" s="84"/>
      <c r="P93" s="84"/>
      <c r="Q93" s="84"/>
    </row>
    <row r="94" spans="2:17" x14ac:dyDescent="0.25">
      <c r="B94" s="42"/>
      <c r="C94" s="42"/>
      <c r="D94" s="5"/>
      <c r="E94" s="5">
        <v>4222</v>
      </c>
      <c r="F94" s="5" t="s">
        <v>133</v>
      </c>
      <c r="G94" s="104">
        <v>0</v>
      </c>
      <c r="H94" s="45">
        <v>0</v>
      </c>
      <c r="I94" s="45">
        <v>0</v>
      </c>
      <c r="J94" s="104">
        <v>0</v>
      </c>
      <c r="K94" s="104">
        <v>0</v>
      </c>
      <c r="L94" s="104">
        <v>0</v>
      </c>
      <c r="M94" s="113"/>
      <c r="N94" s="84"/>
      <c r="O94" s="84"/>
      <c r="P94" s="84"/>
      <c r="Q94" s="84"/>
    </row>
    <row r="95" spans="2:17" x14ac:dyDescent="0.25">
      <c r="B95" s="42"/>
      <c r="C95" s="42"/>
      <c r="D95" s="5"/>
      <c r="E95" s="5">
        <v>4223</v>
      </c>
      <c r="F95" s="5" t="s">
        <v>101</v>
      </c>
      <c r="G95" s="104">
        <v>469.7</v>
      </c>
      <c r="H95" s="45">
        <v>0</v>
      </c>
      <c r="I95" s="45">
        <v>0</v>
      </c>
      <c r="J95" s="104">
        <v>0</v>
      </c>
      <c r="K95" s="104">
        <v>0</v>
      </c>
      <c r="L95" s="104">
        <v>0</v>
      </c>
      <c r="M95" s="113"/>
      <c r="N95" s="84"/>
      <c r="O95" s="84"/>
      <c r="P95" s="84"/>
      <c r="Q95" s="84"/>
    </row>
    <row r="96" spans="2:17" x14ac:dyDescent="0.25">
      <c r="B96" s="42"/>
      <c r="C96" s="42"/>
      <c r="D96" s="5"/>
      <c r="E96" s="5">
        <v>4225</v>
      </c>
      <c r="F96" s="5" t="s">
        <v>135</v>
      </c>
      <c r="G96" s="104">
        <v>0</v>
      </c>
      <c r="H96" s="45">
        <v>0</v>
      </c>
      <c r="I96" s="45">
        <v>0</v>
      </c>
      <c r="J96" s="104">
        <v>0</v>
      </c>
      <c r="K96" s="104">
        <v>0</v>
      </c>
      <c r="L96" s="104">
        <v>0</v>
      </c>
      <c r="M96" s="113"/>
      <c r="N96" s="84"/>
      <c r="O96" s="84"/>
      <c r="P96" s="84"/>
      <c r="Q96" s="84"/>
    </row>
    <row r="97" spans="2:17" x14ac:dyDescent="0.25">
      <c r="B97" s="42"/>
      <c r="C97" s="42"/>
      <c r="D97" s="5"/>
      <c r="E97" s="5">
        <v>4226</v>
      </c>
      <c r="F97" s="5" t="s">
        <v>134</v>
      </c>
      <c r="G97" s="104">
        <v>0</v>
      </c>
      <c r="H97" s="45">
        <v>0</v>
      </c>
      <c r="I97" s="45">
        <v>0</v>
      </c>
      <c r="J97" s="104">
        <v>0</v>
      </c>
      <c r="K97" s="104">
        <v>0</v>
      </c>
      <c r="L97" s="104">
        <v>0</v>
      </c>
      <c r="M97" s="113"/>
      <c r="N97" s="84"/>
      <c r="O97" s="84"/>
      <c r="P97" s="84"/>
      <c r="Q97" s="84"/>
    </row>
    <row r="98" spans="2:17" x14ac:dyDescent="0.25">
      <c r="B98" s="42"/>
      <c r="C98" s="42"/>
      <c r="D98" s="5"/>
      <c r="E98" s="5">
        <v>4227</v>
      </c>
      <c r="F98" s="5" t="s">
        <v>102</v>
      </c>
      <c r="G98" s="104">
        <v>681.25</v>
      </c>
      <c r="H98" s="45">
        <v>0</v>
      </c>
      <c r="I98" s="45">
        <v>0</v>
      </c>
      <c r="J98" s="104">
        <v>0</v>
      </c>
      <c r="K98" s="104">
        <v>0</v>
      </c>
      <c r="L98" s="104">
        <v>0</v>
      </c>
      <c r="M98" s="113"/>
      <c r="N98" s="84"/>
      <c r="O98" s="84"/>
      <c r="P98" s="84"/>
      <c r="Q98" s="84"/>
    </row>
    <row r="99" spans="2:17" x14ac:dyDescent="0.25">
      <c r="B99" s="9" t="s">
        <v>52</v>
      </c>
      <c r="C99" s="46"/>
      <c r="D99" s="46">
        <v>424</v>
      </c>
      <c r="E99" s="46"/>
      <c r="F99" s="12" t="s">
        <v>103</v>
      </c>
      <c r="G99" s="104">
        <v>30</v>
      </c>
      <c r="H99" s="45">
        <v>0</v>
      </c>
      <c r="I99" s="45">
        <v>0</v>
      </c>
      <c r="J99" s="104">
        <v>660.18</v>
      </c>
      <c r="K99" s="104">
        <f>J99/G99*100</f>
        <v>2200.5999999999995</v>
      </c>
      <c r="L99" s="104">
        <v>0</v>
      </c>
      <c r="M99" s="113"/>
      <c r="N99" s="84"/>
      <c r="O99" s="84"/>
      <c r="P99" s="84"/>
      <c r="Q99" s="84"/>
    </row>
    <row r="100" spans="2:17" x14ac:dyDescent="0.25">
      <c r="B100" s="8"/>
      <c r="C100" s="8" t="s">
        <v>52</v>
      </c>
      <c r="D100" s="8">
        <v>4241</v>
      </c>
      <c r="E100" s="8"/>
      <c r="F100" s="12" t="s">
        <v>103</v>
      </c>
      <c r="G100" s="104">
        <v>30</v>
      </c>
      <c r="H100" s="45">
        <v>0</v>
      </c>
      <c r="I100" s="49">
        <v>0</v>
      </c>
      <c r="J100" s="104">
        <v>660.18</v>
      </c>
      <c r="K100" s="104">
        <f>J100/G100*100</f>
        <v>2200.5999999999995</v>
      </c>
      <c r="L100" s="104">
        <v>0</v>
      </c>
      <c r="M100" s="113"/>
      <c r="N100" s="84"/>
      <c r="O100" s="84"/>
      <c r="P100" s="84"/>
      <c r="Q100" s="84"/>
    </row>
    <row r="101" spans="2:17" x14ac:dyDescent="0.25">
      <c r="B101" s="8"/>
      <c r="C101" s="8" t="s">
        <v>12</v>
      </c>
      <c r="D101" s="5"/>
      <c r="E101" s="5" t="s">
        <v>52</v>
      </c>
      <c r="F101" s="5" t="s">
        <v>52</v>
      </c>
      <c r="G101" s="104"/>
      <c r="H101" s="45"/>
      <c r="I101" s="49"/>
      <c r="J101" s="104"/>
      <c r="K101" s="104"/>
      <c r="L101" s="104"/>
      <c r="M101" s="113"/>
      <c r="N101" s="84"/>
      <c r="O101" s="84"/>
      <c r="P101" s="84"/>
      <c r="Q101" s="84"/>
    </row>
    <row r="102" spans="2:17" x14ac:dyDescent="0.25">
      <c r="B102" s="84"/>
      <c r="C102" s="84"/>
      <c r="D102" s="84"/>
      <c r="E102" s="84"/>
      <c r="F102" s="84"/>
      <c r="G102" s="113"/>
      <c r="H102" s="113"/>
      <c r="I102" s="113"/>
      <c r="J102" s="113"/>
      <c r="K102" s="113"/>
      <c r="L102" s="113"/>
      <c r="M102" s="113"/>
      <c r="N102" s="84"/>
      <c r="O102" s="84"/>
      <c r="P102" s="84"/>
      <c r="Q102" s="84"/>
    </row>
    <row r="103" spans="2:17" x14ac:dyDescent="0.25">
      <c r="B103" s="84"/>
      <c r="C103" s="84"/>
      <c r="D103" s="84"/>
      <c r="E103" s="84"/>
      <c r="F103" s="84"/>
      <c r="G103" s="113"/>
      <c r="H103" s="113"/>
      <c r="I103" s="113"/>
      <c r="J103" s="113"/>
      <c r="K103" s="113"/>
      <c r="L103" s="113"/>
      <c r="M103" s="113"/>
      <c r="N103" s="84"/>
      <c r="O103" s="84"/>
      <c r="P103" s="84"/>
      <c r="Q103" s="84"/>
    </row>
    <row r="104" spans="2:17" ht="15" customHeight="1" x14ac:dyDescent="0.25">
      <c r="B104" s="106"/>
      <c r="C104" s="106"/>
      <c r="D104" s="106"/>
      <c r="E104" s="106"/>
      <c r="F104" s="106"/>
      <c r="G104" s="112"/>
      <c r="H104" s="112"/>
      <c r="I104" s="112"/>
      <c r="J104" s="112"/>
      <c r="K104" s="112"/>
      <c r="L104" s="112"/>
      <c r="M104" s="113"/>
      <c r="N104" s="84"/>
      <c r="O104" s="84"/>
      <c r="P104" s="84"/>
      <c r="Q104" s="84"/>
    </row>
    <row r="105" spans="2:17" x14ac:dyDescent="0.25">
      <c r="B105" s="106"/>
      <c r="C105" s="106"/>
      <c r="D105" s="106"/>
      <c r="E105" s="106"/>
      <c r="F105" s="106"/>
      <c r="G105" s="112"/>
      <c r="H105" s="112"/>
      <c r="I105" s="112"/>
      <c r="J105" s="112"/>
      <c r="K105" s="112"/>
      <c r="L105" s="112"/>
      <c r="M105" s="113"/>
      <c r="N105" s="84"/>
      <c r="O105" s="84"/>
      <c r="P105" s="84"/>
      <c r="Q105" s="84"/>
    </row>
    <row r="106" spans="2:17" ht="4.5" customHeight="1" x14ac:dyDescent="0.25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84"/>
      <c r="N106" s="84"/>
      <c r="O106" s="84"/>
      <c r="P106" s="84"/>
      <c r="Q106" s="84"/>
    </row>
  </sheetData>
  <mergeCells count="12">
    <mergeCell ref="B1:L1"/>
    <mergeCell ref="B2:L2"/>
    <mergeCell ref="B4:L4"/>
    <mergeCell ref="B6:L6"/>
    <mergeCell ref="B38:F38"/>
    <mergeCell ref="B9:F9"/>
    <mergeCell ref="B37:F37"/>
    <mergeCell ref="B8:F8"/>
    <mergeCell ref="B7:L7"/>
    <mergeCell ref="B5:L5"/>
    <mergeCell ref="B36:L36"/>
    <mergeCell ref="B3:L3"/>
  </mergeCells>
  <pageMargins left="0.7" right="0.7" top="0.75" bottom="0.75" header="0.3" footer="0.3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workbookViewId="0">
      <selection activeCell="F28" sqref="F2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8" t="s">
        <v>33</v>
      </c>
      <c r="C2" s="118"/>
      <c r="D2" s="118"/>
      <c r="E2" s="118"/>
      <c r="F2" s="118"/>
      <c r="G2" s="118"/>
      <c r="H2" s="118"/>
    </row>
    <row r="3" spans="2:8" ht="18" x14ac:dyDescent="0.25">
      <c r="B3" s="34"/>
      <c r="C3" s="34"/>
      <c r="D3" s="34"/>
      <c r="E3" s="34"/>
      <c r="F3" s="35"/>
      <c r="G3" s="35"/>
      <c r="H3" s="35"/>
    </row>
    <row r="4" spans="2:8" ht="33.75" customHeight="1" x14ac:dyDescent="0.25">
      <c r="B4" s="26" t="s">
        <v>8</v>
      </c>
      <c r="C4" s="26" t="s">
        <v>221</v>
      </c>
      <c r="D4" s="26" t="s">
        <v>230</v>
      </c>
      <c r="E4" s="26" t="s">
        <v>231</v>
      </c>
      <c r="F4" s="26" t="s">
        <v>235</v>
      </c>
      <c r="G4" s="26" t="s">
        <v>20</v>
      </c>
      <c r="H4" s="26" t="s">
        <v>38</v>
      </c>
    </row>
    <row r="5" spans="2:8" x14ac:dyDescent="0.25">
      <c r="B5" s="26">
        <v>1</v>
      </c>
      <c r="C5" s="74">
        <v>2</v>
      </c>
      <c r="D5" s="28">
        <v>3</v>
      </c>
      <c r="E5" s="28">
        <v>4</v>
      </c>
      <c r="F5" s="28">
        <v>5</v>
      </c>
      <c r="G5" s="28" t="s">
        <v>30</v>
      </c>
      <c r="H5" s="28" t="s">
        <v>31</v>
      </c>
    </row>
    <row r="6" spans="2:8" x14ac:dyDescent="0.25">
      <c r="B6" s="41" t="s">
        <v>35</v>
      </c>
      <c r="C6" s="75">
        <f>C7+C11+C14+C17+C22</f>
        <v>950926.8</v>
      </c>
      <c r="D6" s="75">
        <f>D7+D11+D14+D17</f>
        <v>2507888</v>
      </c>
      <c r="E6" s="75">
        <v>0</v>
      </c>
      <c r="F6" s="75">
        <f>F7+F11+F14+F17+F22</f>
        <v>1072434.5999999999</v>
      </c>
      <c r="G6" s="76">
        <f>F6/C6*100</f>
        <v>112.77782895591962</v>
      </c>
      <c r="H6" s="76">
        <f>F6/D6*100</f>
        <v>42.7624598865659</v>
      </c>
    </row>
    <row r="7" spans="2:8" x14ac:dyDescent="0.25">
      <c r="B7" s="41" t="s">
        <v>15</v>
      </c>
      <c r="C7" s="76">
        <f>C8+C9</f>
        <v>128725.64000000001</v>
      </c>
      <c r="D7" s="44">
        <f>D8+D9</f>
        <v>161646</v>
      </c>
      <c r="E7" s="44">
        <v>0</v>
      </c>
      <c r="F7" s="76">
        <f>F8+F9</f>
        <v>88991.35</v>
      </c>
      <c r="G7" s="76">
        <v>0</v>
      </c>
      <c r="H7" s="76">
        <f>F7/D7*100</f>
        <v>55.053233609244899</v>
      </c>
    </row>
    <row r="8" spans="2:8" x14ac:dyDescent="0.25">
      <c r="B8" s="15" t="s">
        <v>16</v>
      </c>
      <c r="C8" s="81">
        <v>83874.52</v>
      </c>
      <c r="D8" s="45">
        <v>61380</v>
      </c>
      <c r="E8" s="45">
        <v>0</v>
      </c>
      <c r="F8" s="81">
        <v>43490.33</v>
      </c>
      <c r="G8" s="81">
        <v>0</v>
      </c>
      <c r="H8" s="81">
        <f>F8/D8*100</f>
        <v>70.854235907461714</v>
      </c>
    </row>
    <row r="9" spans="2:8" x14ac:dyDescent="0.25">
      <c r="B9" s="15" t="s">
        <v>175</v>
      </c>
      <c r="C9" s="81">
        <v>44851.12</v>
      </c>
      <c r="D9" s="45">
        <v>100266</v>
      </c>
      <c r="E9" s="45">
        <v>0</v>
      </c>
      <c r="F9" s="81">
        <v>45501.02</v>
      </c>
      <c r="G9" s="81">
        <v>0</v>
      </c>
      <c r="H9" s="81">
        <v>0</v>
      </c>
    </row>
    <row r="10" spans="2:8" x14ac:dyDescent="0.25">
      <c r="B10" s="16"/>
      <c r="C10" s="81"/>
      <c r="D10" s="45"/>
      <c r="E10" s="45"/>
      <c r="F10" s="81"/>
      <c r="G10" s="81" t="s">
        <v>52</v>
      </c>
      <c r="H10" s="81"/>
    </row>
    <row r="11" spans="2:8" x14ac:dyDescent="0.25">
      <c r="B11" s="41" t="s">
        <v>18</v>
      </c>
      <c r="C11" s="76">
        <f>C12</f>
        <v>9929.5</v>
      </c>
      <c r="D11" s="44">
        <f>D12</f>
        <v>14000</v>
      </c>
      <c r="E11" s="44">
        <v>0</v>
      </c>
      <c r="F11" s="76">
        <v>10778.54</v>
      </c>
      <c r="G11" s="76">
        <f>F11/C11*100</f>
        <v>108.55068231028753</v>
      </c>
      <c r="H11" s="76">
        <f>F11/D11*100</f>
        <v>76.989571428571438</v>
      </c>
    </row>
    <row r="12" spans="2:8" x14ac:dyDescent="0.25">
      <c r="B12" s="47" t="s">
        <v>19</v>
      </c>
      <c r="C12" s="81">
        <v>9929.5</v>
      </c>
      <c r="D12" s="49">
        <v>14000</v>
      </c>
      <c r="E12" s="49">
        <v>0</v>
      </c>
      <c r="F12" s="81">
        <v>10778.54</v>
      </c>
      <c r="G12" s="81">
        <f>F12/C12*100</f>
        <v>108.55068231028753</v>
      </c>
      <c r="H12" s="81">
        <f>F12/D12*100</f>
        <v>76.989571428571438</v>
      </c>
    </row>
    <row r="13" spans="2:8" x14ac:dyDescent="0.25">
      <c r="B13" s="47"/>
      <c r="C13" s="81"/>
      <c r="D13" s="49"/>
      <c r="E13" s="49"/>
      <c r="F13" s="81"/>
      <c r="G13" s="81"/>
      <c r="H13" s="81"/>
    </row>
    <row r="14" spans="2:8" x14ac:dyDescent="0.25">
      <c r="B14" s="41" t="s">
        <v>104</v>
      </c>
      <c r="C14" s="76">
        <f>C15</f>
        <v>35622.14</v>
      </c>
      <c r="D14" s="50">
        <f>D15</f>
        <v>104346</v>
      </c>
      <c r="E14" s="50">
        <v>0</v>
      </c>
      <c r="F14" s="76">
        <v>37117.040000000001</v>
      </c>
      <c r="G14" s="76">
        <f>F14/C14*100</f>
        <v>104.19654742808827</v>
      </c>
      <c r="H14" s="76">
        <f>F14/D14*100</f>
        <v>35.571119161251993</v>
      </c>
    </row>
    <row r="15" spans="2:8" x14ac:dyDescent="0.25">
      <c r="B15" s="47" t="s">
        <v>172</v>
      </c>
      <c r="C15" s="81">
        <v>35622.14</v>
      </c>
      <c r="D15" s="49">
        <v>104346</v>
      </c>
      <c r="E15" s="49">
        <v>0</v>
      </c>
      <c r="F15" s="81">
        <v>37117.040000000001</v>
      </c>
      <c r="G15" s="81">
        <f>F15/C15*100</f>
        <v>104.19654742808827</v>
      </c>
      <c r="H15" s="81">
        <f>F15/D15*100</f>
        <v>35.571119161251993</v>
      </c>
    </row>
    <row r="16" spans="2:8" x14ac:dyDescent="0.25">
      <c r="B16" s="47"/>
      <c r="C16" s="81"/>
      <c r="D16" s="49"/>
      <c r="E16" s="49"/>
      <c r="F16" s="81"/>
      <c r="G16" s="81"/>
      <c r="H16" s="81"/>
    </row>
    <row r="17" spans="2:8" x14ac:dyDescent="0.25">
      <c r="B17" s="41" t="s">
        <v>105</v>
      </c>
      <c r="C17" s="76">
        <f>C18+C19</f>
        <v>776649.52</v>
      </c>
      <c r="D17" s="50">
        <f>D18+D19+D20</f>
        <v>2227896</v>
      </c>
      <c r="E17" s="50">
        <v>0</v>
      </c>
      <c r="F17" s="76">
        <f>F18+F19+F20</f>
        <v>935547.66999999993</v>
      </c>
      <c r="G17" s="76">
        <f>F17/C17*100</f>
        <v>120.45944095864502</v>
      </c>
      <c r="H17" s="76">
        <f>F17/D17*100</f>
        <v>41.992430077526052</v>
      </c>
    </row>
    <row r="18" spans="2:8" ht="15.75" customHeight="1" x14ac:dyDescent="0.25">
      <c r="B18" s="47" t="s">
        <v>173</v>
      </c>
      <c r="C18" s="81">
        <v>775261.52</v>
      </c>
      <c r="D18" s="49">
        <v>2109542</v>
      </c>
      <c r="E18" s="49">
        <v>0</v>
      </c>
      <c r="F18" s="81">
        <v>878100.7</v>
      </c>
      <c r="G18" s="81">
        <f>F18/C18*100</f>
        <v>113.26509537065634</v>
      </c>
      <c r="H18" s="81">
        <f>F18/D18*100</f>
        <v>41.625182148542194</v>
      </c>
    </row>
    <row r="19" spans="2:8" ht="15.75" customHeight="1" x14ac:dyDescent="0.25">
      <c r="B19" s="47" t="s">
        <v>174</v>
      </c>
      <c r="C19" s="81">
        <v>1388</v>
      </c>
      <c r="D19" s="49">
        <v>4500</v>
      </c>
      <c r="E19" s="49">
        <v>0</v>
      </c>
      <c r="F19" s="81">
        <v>1661.48</v>
      </c>
      <c r="G19" s="81">
        <v>0</v>
      </c>
      <c r="H19" s="81">
        <f>F19/D19*100</f>
        <v>36.921777777777777</v>
      </c>
    </row>
    <row r="20" spans="2:8" ht="15.75" customHeight="1" x14ac:dyDescent="0.25">
      <c r="B20" s="47" t="s">
        <v>237</v>
      </c>
      <c r="C20" s="81">
        <v>0</v>
      </c>
      <c r="D20" s="49">
        <v>113854</v>
      </c>
      <c r="E20" s="49"/>
      <c r="F20" s="81">
        <v>55785.49</v>
      </c>
      <c r="G20" s="81"/>
      <c r="H20" s="81"/>
    </row>
    <row r="21" spans="2:8" ht="15.75" customHeight="1" x14ac:dyDescent="0.25">
      <c r="B21" s="47"/>
      <c r="C21" s="81"/>
      <c r="D21" s="49"/>
      <c r="E21" s="49"/>
      <c r="F21" s="81"/>
      <c r="G21" s="81"/>
      <c r="H21" s="81"/>
    </row>
    <row r="22" spans="2:8" ht="15.75" customHeight="1" x14ac:dyDescent="0.25">
      <c r="B22" s="66" t="s">
        <v>176</v>
      </c>
      <c r="C22" s="76">
        <v>0</v>
      </c>
      <c r="D22" s="50">
        <v>0</v>
      </c>
      <c r="E22" s="50">
        <v>0</v>
      </c>
      <c r="F22" s="76">
        <v>0</v>
      </c>
      <c r="G22" s="76">
        <v>0</v>
      </c>
      <c r="H22" s="76">
        <v>0</v>
      </c>
    </row>
    <row r="23" spans="2:8" ht="15.75" customHeight="1" x14ac:dyDescent="0.25">
      <c r="B23" s="47" t="s">
        <v>177</v>
      </c>
      <c r="C23" s="81">
        <v>0</v>
      </c>
      <c r="D23" s="49">
        <v>0</v>
      </c>
      <c r="E23" s="49">
        <v>0</v>
      </c>
      <c r="F23" s="81">
        <v>0</v>
      </c>
      <c r="G23" s="81">
        <v>0</v>
      </c>
      <c r="H23" s="81">
        <v>0</v>
      </c>
    </row>
    <row r="24" spans="2:8" ht="15.75" customHeight="1" x14ac:dyDescent="0.25">
      <c r="B24" s="47" t="s">
        <v>52</v>
      </c>
      <c r="C24" s="81"/>
      <c r="D24" s="45"/>
      <c r="E24" s="45"/>
      <c r="F24" s="81"/>
      <c r="G24" s="81"/>
      <c r="H24" s="81"/>
    </row>
    <row r="25" spans="2:8" x14ac:dyDescent="0.25">
      <c r="B25" s="42"/>
      <c r="C25" s="81"/>
      <c r="D25" s="44"/>
      <c r="E25" s="45"/>
      <c r="F25" s="81"/>
      <c r="G25" s="82"/>
      <c r="H25" s="82"/>
    </row>
    <row r="26" spans="2:8" x14ac:dyDescent="0.25">
      <c r="B26" s="47"/>
      <c r="C26" s="83"/>
      <c r="D26" s="44"/>
      <c r="E26" s="49"/>
      <c r="F26" s="83"/>
      <c r="G26" s="82"/>
      <c r="H26" s="82"/>
    </row>
    <row r="27" spans="2:8" x14ac:dyDescent="0.25">
      <c r="B27" s="41" t="s">
        <v>36</v>
      </c>
      <c r="C27" s="76">
        <f>C28+C32+C35+C38+C43</f>
        <v>908212.66</v>
      </c>
      <c r="D27" s="75">
        <f>D28+D32+D35+D38</f>
        <v>2507888</v>
      </c>
      <c r="E27" s="50">
        <v>0</v>
      </c>
      <c r="F27" s="76">
        <f>F28+F32+F35+F38+F43</f>
        <v>1202077.8700000001</v>
      </c>
      <c r="G27" s="76">
        <f>F27/C27*100</f>
        <v>132.35643180750202</v>
      </c>
      <c r="H27" s="76">
        <f>F27/D27*100</f>
        <v>47.931880131808121</v>
      </c>
    </row>
    <row r="28" spans="2:8" x14ac:dyDescent="0.25">
      <c r="B28" s="41" t="s">
        <v>15</v>
      </c>
      <c r="C28" s="76">
        <f>C29+C30</f>
        <v>116932.17000000001</v>
      </c>
      <c r="D28" s="44">
        <f>D29+D30</f>
        <v>161646</v>
      </c>
      <c r="E28" s="44">
        <v>0</v>
      </c>
      <c r="F28" s="76">
        <f>F29+F30</f>
        <v>72355.83</v>
      </c>
      <c r="G28" s="76">
        <f>F28/C28*100</f>
        <v>61.878463386081009</v>
      </c>
      <c r="H28" s="76">
        <f>F28/D28*100</f>
        <v>44.761905645670168</v>
      </c>
    </row>
    <row r="29" spans="2:8" x14ac:dyDescent="0.25">
      <c r="B29" s="15" t="s">
        <v>16</v>
      </c>
      <c r="C29" s="81">
        <v>83339.490000000005</v>
      </c>
      <c r="D29" s="45">
        <v>61380</v>
      </c>
      <c r="E29" s="45">
        <v>0</v>
      </c>
      <c r="F29" s="81">
        <v>36746.93</v>
      </c>
      <c r="G29" s="81">
        <f>F29/C29*100</f>
        <v>44.093058404845046</v>
      </c>
      <c r="H29" s="81">
        <f>F29/D29*100</f>
        <v>59.867921146953407</v>
      </c>
    </row>
    <row r="30" spans="2:8" x14ac:dyDescent="0.25">
      <c r="B30" s="15" t="s">
        <v>175</v>
      </c>
      <c r="C30" s="81">
        <v>33592.68</v>
      </c>
      <c r="D30" s="45">
        <v>100266</v>
      </c>
      <c r="E30" s="45">
        <v>0</v>
      </c>
      <c r="F30" s="81">
        <v>35608.9</v>
      </c>
      <c r="G30" s="81">
        <f>F30/C30*100</f>
        <v>106.00196233227001</v>
      </c>
      <c r="H30" s="81">
        <f>F30/D30*100</f>
        <v>35.514431611912315</v>
      </c>
    </row>
    <row r="31" spans="2:8" x14ac:dyDescent="0.25">
      <c r="B31" s="16" t="s">
        <v>17</v>
      </c>
      <c r="C31" s="81"/>
      <c r="D31" s="45"/>
      <c r="E31" s="45" t="s">
        <v>52</v>
      </c>
      <c r="F31" s="81"/>
      <c r="G31" s="81"/>
      <c r="H31" s="81"/>
    </row>
    <row r="32" spans="2:8" x14ac:dyDescent="0.25">
      <c r="B32" s="41" t="s">
        <v>18</v>
      </c>
      <c r="C32" s="76">
        <v>4939.75</v>
      </c>
      <c r="D32" s="44">
        <f>D33</f>
        <v>14000</v>
      </c>
      <c r="E32" s="44">
        <v>0</v>
      </c>
      <c r="F32" s="76">
        <f>F33</f>
        <v>4637.57</v>
      </c>
      <c r="G32" s="76">
        <f>F32/C32*100</f>
        <v>93.882686370767743</v>
      </c>
      <c r="H32" s="76">
        <f>F32/D32*100</f>
        <v>33.125499999999995</v>
      </c>
    </row>
    <row r="33" spans="2:11" ht="15" customHeight="1" x14ac:dyDescent="0.25">
      <c r="B33" s="47" t="s">
        <v>19</v>
      </c>
      <c r="C33" s="81">
        <v>4939.75</v>
      </c>
      <c r="D33" s="49">
        <v>14000</v>
      </c>
      <c r="E33" s="45">
        <v>0</v>
      </c>
      <c r="F33" s="81">
        <v>4637.57</v>
      </c>
      <c r="G33" s="81">
        <f>F33/C33*100</f>
        <v>93.882686370767743</v>
      </c>
      <c r="H33" s="81">
        <f>F33/D33*100</f>
        <v>33.125499999999995</v>
      </c>
      <c r="I33" s="22"/>
      <c r="J33" s="22"/>
      <c r="K33" s="22"/>
    </row>
    <row r="34" spans="2:11" x14ac:dyDescent="0.25">
      <c r="B34" s="47"/>
      <c r="C34" s="81"/>
      <c r="D34" s="49"/>
      <c r="E34" s="45" t="s">
        <v>52</v>
      </c>
      <c r="F34" s="81"/>
      <c r="G34" s="81"/>
      <c r="H34" s="81"/>
      <c r="I34" s="22"/>
      <c r="J34" s="22"/>
      <c r="K34" s="22"/>
    </row>
    <row r="35" spans="2:11" x14ac:dyDescent="0.25">
      <c r="B35" s="43" t="s">
        <v>104</v>
      </c>
      <c r="C35" s="76">
        <v>28535.91</v>
      </c>
      <c r="D35" s="50">
        <f>D36</f>
        <v>104346</v>
      </c>
      <c r="E35" s="44">
        <v>0</v>
      </c>
      <c r="F35" s="76">
        <f>F36</f>
        <v>19995.14</v>
      </c>
      <c r="G35" s="76">
        <f>F35/C35*100</f>
        <v>70.070097641883507</v>
      </c>
      <c r="H35" s="76">
        <f>F35/D35*100</f>
        <v>19.162344507695551</v>
      </c>
      <c r="I35" s="22"/>
      <c r="J35" s="22"/>
      <c r="K35" s="22"/>
    </row>
    <row r="36" spans="2:11" x14ac:dyDescent="0.25">
      <c r="B36" s="47" t="s">
        <v>207</v>
      </c>
      <c r="C36" s="81">
        <v>28535.91</v>
      </c>
      <c r="D36" s="49">
        <v>104346</v>
      </c>
      <c r="E36" s="45">
        <v>0</v>
      </c>
      <c r="F36" s="81">
        <v>19995.14</v>
      </c>
      <c r="G36" s="81">
        <f>F36/C36*100</f>
        <v>70.070097641883507</v>
      </c>
      <c r="H36" s="81">
        <f>F36/D36*100</f>
        <v>19.162344507695551</v>
      </c>
    </row>
    <row r="37" spans="2:11" x14ac:dyDescent="0.25">
      <c r="B37" s="47"/>
      <c r="C37" s="81"/>
      <c r="D37" s="49"/>
      <c r="E37" s="45" t="s">
        <v>125</v>
      </c>
      <c r="F37" s="81"/>
      <c r="G37" s="81"/>
      <c r="H37" s="81"/>
    </row>
    <row r="38" spans="2:11" x14ac:dyDescent="0.25">
      <c r="B38" s="41" t="s">
        <v>105</v>
      </c>
      <c r="C38" s="76">
        <f>C39+C40</f>
        <v>757614.18</v>
      </c>
      <c r="D38" s="50">
        <f>D39+D40+D41</f>
        <v>2227896</v>
      </c>
      <c r="E38" s="44">
        <v>0</v>
      </c>
      <c r="F38" s="76">
        <f>F39+F40+F41</f>
        <v>1105089.33</v>
      </c>
      <c r="G38" s="76">
        <f>F38/C38*100</f>
        <v>145.8643936680277</v>
      </c>
      <c r="H38" s="76">
        <f>F38/D38*100</f>
        <v>49.602375065981541</v>
      </c>
    </row>
    <row r="39" spans="2:11" x14ac:dyDescent="0.25">
      <c r="B39" s="47" t="s">
        <v>173</v>
      </c>
      <c r="C39" s="81">
        <v>754900.01</v>
      </c>
      <c r="D39" s="49">
        <v>2109542</v>
      </c>
      <c r="E39" s="45">
        <v>0</v>
      </c>
      <c r="F39" s="81">
        <v>1048028.93</v>
      </c>
      <c r="G39" s="81">
        <v>0</v>
      </c>
      <c r="H39" s="81">
        <v>0</v>
      </c>
    </row>
    <row r="40" spans="2:11" x14ac:dyDescent="0.25">
      <c r="B40" s="47" t="s">
        <v>174</v>
      </c>
      <c r="C40" s="81">
        <v>2714.17</v>
      </c>
      <c r="D40" s="49">
        <v>4500</v>
      </c>
      <c r="E40" s="45">
        <v>0</v>
      </c>
      <c r="F40" s="81">
        <v>2325.48</v>
      </c>
      <c r="G40" s="81">
        <v>0</v>
      </c>
      <c r="H40" s="81">
        <v>0</v>
      </c>
    </row>
    <row r="41" spans="2:11" x14ac:dyDescent="0.25">
      <c r="B41" s="47" t="s">
        <v>237</v>
      </c>
      <c r="C41" s="81"/>
      <c r="D41" s="49">
        <v>113854</v>
      </c>
      <c r="E41" s="45"/>
      <c r="F41" s="81">
        <v>54734.92</v>
      </c>
      <c r="G41" s="81"/>
      <c r="H41" s="81"/>
    </row>
    <row r="42" spans="2:11" x14ac:dyDescent="0.25">
      <c r="B42" s="47"/>
      <c r="C42" s="76"/>
      <c r="D42" s="49"/>
      <c r="E42" s="44" t="s">
        <v>52</v>
      </c>
      <c r="F42" s="76"/>
      <c r="G42" s="76"/>
      <c r="H42" s="76"/>
    </row>
    <row r="43" spans="2:11" x14ac:dyDescent="0.25">
      <c r="B43" s="66" t="s">
        <v>176</v>
      </c>
      <c r="C43" s="76">
        <v>190.65</v>
      </c>
      <c r="D43" s="50">
        <v>0</v>
      </c>
      <c r="E43" s="44">
        <v>0</v>
      </c>
      <c r="F43" s="76">
        <v>0</v>
      </c>
      <c r="G43" s="76">
        <f>F412</f>
        <v>0</v>
      </c>
      <c r="H43" s="76">
        <v>0</v>
      </c>
    </row>
    <row r="44" spans="2:11" x14ac:dyDescent="0.25">
      <c r="B44" s="47" t="s">
        <v>177</v>
      </c>
      <c r="C44" s="81">
        <v>190.65</v>
      </c>
      <c r="D44" s="49">
        <v>0</v>
      </c>
      <c r="E44" s="45">
        <v>0</v>
      </c>
      <c r="F44" s="81">
        <v>0</v>
      </c>
      <c r="G44" s="81">
        <v>0</v>
      </c>
      <c r="H44" s="81">
        <v>0</v>
      </c>
    </row>
    <row r="45" spans="2:11" x14ac:dyDescent="0.25">
      <c r="B45" s="48" t="s">
        <v>52</v>
      </c>
      <c r="C45" s="81" t="s">
        <v>52</v>
      </c>
      <c r="D45" s="44" t="s">
        <v>52</v>
      </c>
      <c r="E45" s="45" t="s">
        <v>52</v>
      </c>
      <c r="F45" s="81" t="s">
        <v>52</v>
      </c>
      <c r="G45" s="81" t="s">
        <v>52</v>
      </c>
      <c r="H45" s="81" t="s">
        <v>52</v>
      </c>
    </row>
    <row r="46" spans="2:11" x14ac:dyDescent="0.25">
      <c r="C46" s="100"/>
      <c r="D46" s="101"/>
      <c r="E46" s="79"/>
      <c r="F46" s="102"/>
      <c r="G46" s="102"/>
      <c r="H46" s="102"/>
    </row>
    <row r="47" spans="2:11" x14ac:dyDescent="0.25">
      <c r="C47" s="100"/>
      <c r="D47" s="79"/>
      <c r="E47" s="79"/>
      <c r="F47" s="102"/>
      <c r="G47" s="102"/>
      <c r="H47" s="102"/>
    </row>
    <row r="48" spans="2:11" x14ac:dyDescent="0.25">
      <c r="C48" s="79"/>
      <c r="D48" s="79"/>
      <c r="E48" s="79"/>
      <c r="F48" s="79"/>
      <c r="G48" s="79"/>
      <c r="H48" s="7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"/>
  <sheetViews>
    <sheetView workbookViewId="0">
      <selection activeCell="E17" sqref="E1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11" ht="18" x14ac:dyDescent="0.25">
      <c r="B1" s="11"/>
      <c r="C1" s="11"/>
      <c r="D1" s="11"/>
      <c r="E1" s="11"/>
      <c r="F1" s="3"/>
      <c r="G1" s="3"/>
      <c r="H1" s="3"/>
    </row>
    <row r="2" spans="2:11" ht="15.75" customHeight="1" x14ac:dyDescent="0.25">
      <c r="B2" s="118" t="s">
        <v>34</v>
      </c>
      <c r="C2" s="118"/>
      <c r="D2" s="118"/>
      <c r="E2" s="118"/>
      <c r="F2" s="118"/>
      <c r="G2" s="118"/>
      <c r="H2" s="118"/>
    </row>
    <row r="3" spans="2:11" ht="18" x14ac:dyDescent="0.25">
      <c r="B3" s="34"/>
      <c r="C3" s="34"/>
      <c r="D3" s="34"/>
      <c r="E3" s="34"/>
      <c r="F3" s="35"/>
      <c r="G3" s="35"/>
      <c r="H3" s="35"/>
    </row>
    <row r="4" spans="2:11" ht="25.5" x14ac:dyDescent="0.25">
      <c r="B4" s="26" t="s">
        <v>8</v>
      </c>
      <c r="C4" s="26" t="s">
        <v>233</v>
      </c>
      <c r="D4" s="26" t="s">
        <v>230</v>
      </c>
      <c r="E4" s="26" t="s">
        <v>231</v>
      </c>
      <c r="F4" s="26" t="s">
        <v>234</v>
      </c>
      <c r="G4" s="26" t="s">
        <v>20</v>
      </c>
      <c r="H4" s="26" t="s">
        <v>38</v>
      </c>
    </row>
    <row r="5" spans="2:11" x14ac:dyDescent="0.25">
      <c r="B5" s="28">
        <v>1</v>
      </c>
      <c r="C5" s="74">
        <v>2</v>
      </c>
      <c r="D5" s="74">
        <v>3</v>
      </c>
      <c r="E5" s="74">
        <v>4</v>
      </c>
      <c r="F5" s="74">
        <v>5</v>
      </c>
      <c r="G5" s="74" t="s">
        <v>30</v>
      </c>
      <c r="H5" s="74" t="s">
        <v>117</v>
      </c>
    </row>
    <row r="6" spans="2:11" ht="15.75" customHeight="1" x14ac:dyDescent="0.25">
      <c r="B6" s="4" t="s">
        <v>36</v>
      </c>
      <c r="C6" s="76">
        <v>908212.66</v>
      </c>
      <c r="D6" s="44">
        <v>2507888</v>
      </c>
      <c r="E6" s="44">
        <v>0</v>
      </c>
      <c r="F6" s="76">
        <f>F7</f>
        <v>1202077.8999999999</v>
      </c>
      <c r="G6" s="76">
        <f>F6/C6*100</f>
        <v>132.3564351106931</v>
      </c>
      <c r="H6" s="76">
        <f>F6/D6*100</f>
        <v>47.931881328033782</v>
      </c>
      <c r="I6" s="115"/>
      <c r="J6" s="115"/>
      <c r="K6" s="116"/>
    </row>
    <row r="7" spans="2:11" ht="15.75" customHeight="1" x14ac:dyDescent="0.25">
      <c r="B7" s="4" t="s">
        <v>106</v>
      </c>
      <c r="C7" s="76">
        <v>908212.66</v>
      </c>
      <c r="D7" s="44">
        <v>2507888</v>
      </c>
      <c r="E7" s="44">
        <v>0</v>
      </c>
      <c r="F7" s="76">
        <f>F8</f>
        <v>1202077.8999999999</v>
      </c>
      <c r="G7" s="76">
        <f>F7/C7*100</f>
        <v>132.3564351106931</v>
      </c>
      <c r="H7" s="76">
        <f>F7/D7*100</f>
        <v>47.931881328033782</v>
      </c>
      <c r="I7" s="115"/>
      <c r="J7" s="115"/>
      <c r="K7" s="116"/>
    </row>
    <row r="8" spans="2:11" x14ac:dyDescent="0.25">
      <c r="B8" s="10" t="s">
        <v>137</v>
      </c>
      <c r="C8" s="81">
        <v>908212.66</v>
      </c>
      <c r="D8" s="45">
        <v>2507888</v>
      </c>
      <c r="E8" s="45">
        <v>0</v>
      </c>
      <c r="F8" s="81">
        <v>1202077.8999999999</v>
      </c>
      <c r="G8" s="81">
        <f>F8/C8*100</f>
        <v>132.3564351106931</v>
      </c>
      <c r="H8" s="81">
        <f>F8/D8*100</f>
        <v>47.931881328033782</v>
      </c>
      <c r="I8" s="115"/>
      <c r="J8" s="115"/>
      <c r="K8" s="116"/>
    </row>
    <row r="9" spans="2:11" x14ac:dyDescent="0.25">
      <c r="B9" s="9" t="s">
        <v>12</v>
      </c>
      <c r="C9" s="81"/>
      <c r="D9" s="45"/>
      <c r="E9" s="45"/>
      <c r="F9" s="81"/>
      <c r="G9" s="81"/>
      <c r="H9" s="81"/>
      <c r="I9" s="115"/>
      <c r="J9" s="115"/>
      <c r="K9" s="116"/>
    </row>
    <row r="10" spans="2:11" x14ac:dyDescent="0.25">
      <c r="C10" s="115"/>
      <c r="D10" s="115"/>
      <c r="E10" s="115"/>
      <c r="F10" s="115"/>
      <c r="G10" s="115"/>
      <c r="H10" s="115"/>
      <c r="I10" s="115"/>
      <c r="J10" s="115"/>
      <c r="K10" s="116"/>
    </row>
    <row r="11" spans="2:11" x14ac:dyDescent="0.25">
      <c r="B11" s="22"/>
      <c r="C11" s="114"/>
      <c r="D11" s="114"/>
      <c r="E11" s="114"/>
      <c r="F11" s="114"/>
      <c r="G11" s="114"/>
      <c r="H11" s="114"/>
      <c r="I11" s="115"/>
      <c r="J11" s="115"/>
      <c r="K11" s="116"/>
    </row>
    <row r="12" spans="2:11" x14ac:dyDescent="0.25">
      <c r="B12" s="22"/>
      <c r="C12" s="114"/>
      <c r="D12" s="114"/>
      <c r="E12" s="114"/>
      <c r="F12" s="114"/>
      <c r="G12" s="114"/>
      <c r="H12" s="114"/>
      <c r="I12" s="115"/>
      <c r="J12" s="115"/>
      <c r="K12" s="116"/>
    </row>
    <row r="13" spans="2:11" x14ac:dyDescent="0.25">
      <c r="B13" s="22"/>
      <c r="C13" s="80"/>
      <c r="D13" s="80"/>
      <c r="E13" s="80"/>
      <c r="F13" s="80"/>
      <c r="G13" s="80"/>
      <c r="H13" s="80"/>
      <c r="I13" s="79"/>
      <c r="J13" s="79"/>
    </row>
    <row r="14" spans="2:11" x14ac:dyDescent="0.25">
      <c r="C14" s="79"/>
      <c r="D14" s="79"/>
      <c r="E14" s="79"/>
      <c r="F14" s="79"/>
      <c r="G14" s="79"/>
      <c r="H14" s="79"/>
      <c r="I14" s="79"/>
      <c r="J14" s="79"/>
    </row>
    <row r="15" spans="2:11" x14ac:dyDescent="0.25">
      <c r="C15" s="79"/>
      <c r="D15" s="79"/>
      <c r="E15" s="79"/>
      <c r="F15" s="79"/>
      <c r="G15" s="79"/>
      <c r="H15" s="79"/>
      <c r="I15" s="79"/>
      <c r="J15" s="79"/>
    </row>
    <row r="16" spans="2:11" x14ac:dyDescent="0.25">
      <c r="C16" s="79"/>
      <c r="D16" s="79"/>
      <c r="E16" s="79"/>
      <c r="F16" s="79"/>
      <c r="G16" s="79"/>
      <c r="H16" s="79"/>
      <c r="I16" s="79"/>
      <c r="J16" s="7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88"/>
  <sheetViews>
    <sheetView tabSelected="1" zoomScale="99" zoomScaleNormal="99" workbookViewId="0">
      <selection activeCell="M20" sqref="M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2:12" ht="18" x14ac:dyDescent="0.25">
      <c r="B1" s="87"/>
      <c r="C1" s="87"/>
      <c r="D1" s="87"/>
      <c r="E1" s="87"/>
      <c r="F1" s="87"/>
      <c r="G1" s="87"/>
      <c r="H1" s="87"/>
      <c r="I1" s="96"/>
      <c r="J1" s="96"/>
      <c r="K1" s="84"/>
      <c r="L1" s="84"/>
    </row>
    <row r="2" spans="2:12" ht="18" customHeight="1" x14ac:dyDescent="0.25">
      <c r="B2" s="172" t="s">
        <v>9</v>
      </c>
      <c r="C2" s="172"/>
      <c r="D2" s="172"/>
      <c r="E2" s="172"/>
      <c r="F2" s="172"/>
      <c r="G2" s="172"/>
      <c r="H2" s="172"/>
      <c r="I2" s="172"/>
      <c r="J2" s="97"/>
      <c r="K2" s="84"/>
      <c r="L2" s="84"/>
    </row>
    <row r="3" spans="2:12" ht="18" x14ac:dyDescent="0.25">
      <c r="B3" s="87"/>
      <c r="C3" s="87"/>
      <c r="D3" s="87"/>
      <c r="E3" s="87"/>
      <c r="F3" s="87"/>
      <c r="G3" s="87"/>
      <c r="H3" s="87"/>
      <c r="I3" s="96"/>
      <c r="J3" s="96"/>
      <c r="K3" s="84"/>
      <c r="L3" s="84"/>
    </row>
    <row r="4" spans="2:12" ht="15.75" x14ac:dyDescent="0.25">
      <c r="B4" s="173" t="s">
        <v>43</v>
      </c>
      <c r="C4" s="173"/>
      <c r="D4" s="173"/>
      <c r="E4" s="173"/>
      <c r="F4" s="173"/>
      <c r="G4" s="173"/>
      <c r="H4" s="173"/>
      <c r="I4" s="173"/>
      <c r="J4" s="84"/>
      <c r="K4" s="84"/>
      <c r="L4" s="84"/>
    </row>
    <row r="5" spans="2:12" ht="18" x14ac:dyDescent="0.25">
      <c r="B5" s="87"/>
      <c r="C5" s="87"/>
      <c r="D5" s="87"/>
      <c r="E5" s="87"/>
      <c r="F5" s="87"/>
      <c r="G5" s="87"/>
      <c r="H5" s="87"/>
      <c r="I5" s="96"/>
      <c r="J5" s="84"/>
      <c r="K5" s="84"/>
      <c r="L5" s="84"/>
    </row>
    <row r="6" spans="2:12" ht="25.5" x14ac:dyDescent="0.25">
      <c r="B6" s="150" t="s">
        <v>8</v>
      </c>
      <c r="C6" s="151"/>
      <c r="D6" s="151"/>
      <c r="E6" s="152"/>
      <c r="F6" s="98" t="s">
        <v>230</v>
      </c>
      <c r="G6" s="98" t="s">
        <v>231</v>
      </c>
      <c r="H6" s="98" t="s">
        <v>236</v>
      </c>
      <c r="I6" s="98" t="s">
        <v>38</v>
      </c>
      <c r="J6" s="84"/>
      <c r="K6" s="84"/>
      <c r="L6" s="84"/>
    </row>
    <row r="7" spans="2:12" s="29" customFormat="1" ht="11.25" x14ac:dyDescent="0.2">
      <c r="B7" s="144">
        <v>1</v>
      </c>
      <c r="C7" s="145"/>
      <c r="D7" s="145"/>
      <c r="E7" s="146"/>
      <c r="F7" s="73">
        <v>2</v>
      </c>
      <c r="G7" s="73">
        <v>3</v>
      </c>
      <c r="H7" s="73">
        <v>4</v>
      </c>
      <c r="I7" s="73" t="s">
        <v>118</v>
      </c>
      <c r="J7" s="99"/>
      <c r="K7" s="99"/>
      <c r="L7" s="99"/>
    </row>
    <row r="8" spans="2:12" ht="30" customHeight="1" x14ac:dyDescent="0.25">
      <c r="B8" s="158">
        <v>13543</v>
      </c>
      <c r="C8" s="159"/>
      <c r="D8" s="160"/>
      <c r="E8" s="90" t="s">
        <v>204</v>
      </c>
      <c r="F8" s="69">
        <f>F9</f>
        <v>2507888</v>
      </c>
      <c r="G8" s="44">
        <v>0</v>
      </c>
      <c r="H8" s="44">
        <f>H9</f>
        <v>1202077.8999999999</v>
      </c>
      <c r="I8" s="44">
        <f t="shared" ref="I8:I14" si="0">H8/F8*100</f>
        <v>47.931881328033782</v>
      </c>
      <c r="J8" s="84"/>
      <c r="K8" s="84"/>
      <c r="L8" s="84"/>
    </row>
    <row r="9" spans="2:12" ht="30" customHeight="1" x14ac:dyDescent="0.25">
      <c r="B9" s="158" t="s">
        <v>113</v>
      </c>
      <c r="C9" s="159"/>
      <c r="D9" s="160"/>
      <c r="E9" s="90" t="s">
        <v>209</v>
      </c>
      <c r="F9" s="69">
        <f>F10</f>
        <v>2507888</v>
      </c>
      <c r="G9" s="44">
        <v>0</v>
      </c>
      <c r="H9" s="44">
        <f>H10</f>
        <v>1202077.8999999999</v>
      </c>
      <c r="I9" s="44">
        <f t="shared" si="0"/>
        <v>47.931881328033782</v>
      </c>
      <c r="J9" s="84"/>
      <c r="K9" s="84"/>
      <c r="L9" s="84"/>
    </row>
    <row r="10" spans="2:12" ht="30" customHeight="1" x14ac:dyDescent="0.25">
      <c r="B10" s="158" t="s">
        <v>225</v>
      </c>
      <c r="C10" s="159"/>
      <c r="D10" s="160"/>
      <c r="E10" s="90" t="s">
        <v>208</v>
      </c>
      <c r="F10" s="69">
        <f>F11+F43+F157+F169</f>
        <v>2507888</v>
      </c>
      <c r="G10" s="44">
        <v>0</v>
      </c>
      <c r="H10" s="44">
        <f>H11+H43+H157+H169</f>
        <v>1202077.8999999999</v>
      </c>
      <c r="I10" s="44">
        <f t="shared" si="0"/>
        <v>47.931881328033782</v>
      </c>
      <c r="J10" s="84"/>
      <c r="K10" s="84"/>
      <c r="L10" s="84"/>
    </row>
    <row r="11" spans="2:12" ht="30" customHeight="1" x14ac:dyDescent="0.25">
      <c r="B11" s="158" t="s">
        <v>223</v>
      </c>
      <c r="C11" s="159"/>
      <c r="D11" s="160"/>
      <c r="E11" s="90" t="s">
        <v>224</v>
      </c>
      <c r="F11" s="69">
        <f>F12+F36</f>
        <v>100266</v>
      </c>
      <c r="G11" s="44">
        <v>0</v>
      </c>
      <c r="H11" s="44">
        <f>H12+H36</f>
        <v>35608.899999999994</v>
      </c>
      <c r="I11" s="44">
        <f>H11/F11*100</f>
        <v>35.514431611912308</v>
      </c>
      <c r="J11" s="84"/>
      <c r="K11" s="84"/>
      <c r="L11" s="84"/>
    </row>
    <row r="12" spans="2:12" ht="30" customHeight="1" x14ac:dyDescent="0.25">
      <c r="B12" s="158" t="s">
        <v>210</v>
      </c>
      <c r="C12" s="159"/>
      <c r="D12" s="160"/>
      <c r="E12" s="90" t="s">
        <v>138</v>
      </c>
      <c r="F12" s="69">
        <v>94466</v>
      </c>
      <c r="G12" s="44">
        <v>0</v>
      </c>
      <c r="H12" s="44">
        <f>H13</f>
        <v>35608.899999999994</v>
      </c>
      <c r="I12" s="44">
        <f t="shared" si="0"/>
        <v>37.694937861241073</v>
      </c>
      <c r="J12" s="84"/>
      <c r="K12" s="84"/>
      <c r="L12" s="84"/>
    </row>
    <row r="13" spans="2:12" ht="30" customHeight="1" x14ac:dyDescent="0.25">
      <c r="B13" s="166" t="s">
        <v>139</v>
      </c>
      <c r="C13" s="167"/>
      <c r="D13" s="168"/>
      <c r="E13" s="41" t="s">
        <v>140</v>
      </c>
      <c r="F13" s="69">
        <v>94466</v>
      </c>
      <c r="G13" s="44">
        <v>0</v>
      </c>
      <c r="H13" s="44">
        <f>H14+H33</f>
        <v>35608.899999999994</v>
      </c>
      <c r="I13" s="44">
        <f t="shared" si="0"/>
        <v>37.694937861241073</v>
      </c>
      <c r="J13" s="84"/>
      <c r="K13" s="84"/>
      <c r="L13" s="84"/>
    </row>
    <row r="14" spans="2:12" x14ac:dyDescent="0.25">
      <c r="B14" s="93"/>
      <c r="C14" s="94">
        <v>32</v>
      </c>
      <c r="D14" s="95"/>
      <c r="E14" s="41" t="s">
        <v>107</v>
      </c>
      <c r="F14" s="69">
        <f>F13-F33</f>
        <v>93766</v>
      </c>
      <c r="G14" s="44">
        <v>0</v>
      </c>
      <c r="H14" s="44">
        <f>H15+H16+H17+H18+H19+H20+H21+H22+H23+H24+H25+H26+H27+H28+H29+H30+H31+H32</f>
        <v>35154.589999999997</v>
      </c>
      <c r="I14" s="44">
        <f t="shared" si="0"/>
        <v>37.491830727555822</v>
      </c>
      <c r="J14" s="84"/>
      <c r="K14" s="84"/>
      <c r="L14" s="84"/>
    </row>
    <row r="15" spans="2:12" x14ac:dyDescent="0.25">
      <c r="B15" s="51"/>
      <c r="C15" s="52"/>
      <c r="D15" s="53">
        <v>3211</v>
      </c>
      <c r="E15" s="17" t="s">
        <v>68</v>
      </c>
      <c r="F15" s="70">
        <v>0</v>
      </c>
      <c r="G15" s="45">
        <v>0</v>
      </c>
      <c r="H15" s="45">
        <v>3480.61</v>
      </c>
      <c r="I15" s="45">
        <v>0</v>
      </c>
      <c r="J15" s="84"/>
      <c r="K15" s="84"/>
      <c r="L15" s="84"/>
    </row>
    <row r="16" spans="2:12" x14ac:dyDescent="0.25">
      <c r="B16" s="51"/>
      <c r="C16" s="52" t="s">
        <v>52</v>
      </c>
      <c r="D16" s="53">
        <v>3213</v>
      </c>
      <c r="E16" s="42" t="s">
        <v>108</v>
      </c>
      <c r="F16" s="70">
        <v>0</v>
      </c>
      <c r="G16" s="45">
        <v>0</v>
      </c>
      <c r="H16" s="45">
        <v>217</v>
      </c>
      <c r="I16" s="45">
        <v>0</v>
      </c>
      <c r="J16" s="84"/>
      <c r="K16" s="84"/>
      <c r="L16" s="84"/>
    </row>
    <row r="17" spans="2:12" x14ac:dyDescent="0.25">
      <c r="B17" s="51"/>
      <c r="C17" s="52"/>
      <c r="D17" s="53">
        <v>3214</v>
      </c>
      <c r="E17" s="42" t="s">
        <v>109</v>
      </c>
      <c r="F17" s="70">
        <v>0</v>
      </c>
      <c r="G17" s="45">
        <v>0</v>
      </c>
      <c r="H17" s="45">
        <v>0</v>
      </c>
      <c r="I17" s="45">
        <v>0</v>
      </c>
      <c r="J17" s="84"/>
      <c r="K17" s="84"/>
      <c r="L17" s="84"/>
    </row>
    <row r="18" spans="2:12" x14ac:dyDescent="0.25">
      <c r="B18" s="51"/>
      <c r="C18" s="52"/>
      <c r="D18" s="53">
        <v>3221</v>
      </c>
      <c r="E18" s="42" t="s">
        <v>73</v>
      </c>
      <c r="F18" s="70">
        <v>0</v>
      </c>
      <c r="G18" s="45">
        <v>0</v>
      </c>
      <c r="H18" s="45">
        <v>6812.7</v>
      </c>
      <c r="I18" s="45">
        <v>0</v>
      </c>
      <c r="J18" s="84"/>
      <c r="K18" s="84"/>
      <c r="L18" s="84"/>
    </row>
    <row r="19" spans="2:12" x14ac:dyDescent="0.25">
      <c r="B19" s="51"/>
      <c r="C19" s="52"/>
      <c r="D19" s="53">
        <v>3222</v>
      </c>
      <c r="E19" s="42" t="s">
        <v>74</v>
      </c>
      <c r="F19" s="70">
        <v>0</v>
      </c>
      <c r="G19" s="45">
        <v>0</v>
      </c>
      <c r="H19" s="45">
        <v>0</v>
      </c>
      <c r="I19" s="45">
        <v>0</v>
      </c>
      <c r="J19" s="84"/>
      <c r="K19" s="84"/>
      <c r="L19" s="84"/>
    </row>
    <row r="20" spans="2:12" x14ac:dyDescent="0.25">
      <c r="B20" s="51"/>
      <c r="C20" s="52"/>
      <c r="D20" s="53">
        <v>3223</v>
      </c>
      <c r="E20" s="42" t="s">
        <v>75</v>
      </c>
      <c r="F20" s="70">
        <v>0</v>
      </c>
      <c r="G20" s="45">
        <v>0</v>
      </c>
      <c r="H20" s="45">
        <v>7329.26</v>
      </c>
      <c r="I20" s="45">
        <v>0</v>
      </c>
      <c r="J20" s="84"/>
      <c r="K20" s="84"/>
      <c r="L20" s="84"/>
    </row>
    <row r="21" spans="2:12" x14ac:dyDescent="0.25">
      <c r="B21" s="51"/>
      <c r="C21" s="52"/>
      <c r="D21" s="53">
        <v>3224</v>
      </c>
      <c r="E21" s="42" t="s">
        <v>200</v>
      </c>
      <c r="F21" s="70">
        <v>0</v>
      </c>
      <c r="G21" s="45">
        <v>0</v>
      </c>
      <c r="H21" s="45">
        <v>2245.88</v>
      </c>
      <c r="I21" s="45">
        <v>0</v>
      </c>
      <c r="J21" s="84"/>
      <c r="K21" s="84"/>
      <c r="L21" s="84"/>
    </row>
    <row r="22" spans="2:12" x14ac:dyDescent="0.25">
      <c r="B22" s="51"/>
      <c r="C22" s="52"/>
      <c r="D22" s="53">
        <v>3225</v>
      </c>
      <c r="E22" s="42" t="s">
        <v>77</v>
      </c>
      <c r="F22" s="70">
        <v>0</v>
      </c>
      <c r="G22" s="45">
        <v>0</v>
      </c>
      <c r="H22" s="45">
        <v>0</v>
      </c>
      <c r="I22" s="45">
        <v>0</v>
      </c>
      <c r="J22" s="84"/>
      <c r="K22" s="84"/>
      <c r="L22" s="84"/>
    </row>
    <row r="23" spans="2:12" x14ac:dyDescent="0.25">
      <c r="B23" s="51"/>
      <c r="C23" s="52"/>
      <c r="D23" s="53">
        <v>3227</v>
      </c>
      <c r="E23" s="42" t="s">
        <v>201</v>
      </c>
      <c r="F23" s="70">
        <v>0</v>
      </c>
      <c r="G23" s="45">
        <v>0</v>
      </c>
      <c r="H23" s="45">
        <v>234.28</v>
      </c>
      <c r="I23" s="45">
        <v>0</v>
      </c>
      <c r="J23" s="84"/>
      <c r="K23" s="84"/>
      <c r="L23" s="84"/>
    </row>
    <row r="24" spans="2:12" x14ac:dyDescent="0.25">
      <c r="B24" s="51"/>
      <c r="C24" s="52"/>
      <c r="D24" s="53">
        <v>3231</v>
      </c>
      <c r="E24" s="42" t="s">
        <v>202</v>
      </c>
      <c r="F24" s="70">
        <v>0</v>
      </c>
      <c r="G24" s="45">
        <v>0</v>
      </c>
      <c r="H24" s="45">
        <v>1346.78</v>
      </c>
      <c r="I24" s="45">
        <v>0</v>
      </c>
      <c r="J24" s="84"/>
      <c r="K24" s="84"/>
      <c r="L24" s="84"/>
    </row>
    <row r="25" spans="2:12" x14ac:dyDescent="0.25">
      <c r="B25" s="51"/>
      <c r="C25" s="52"/>
      <c r="D25" s="53">
        <v>3232</v>
      </c>
      <c r="E25" s="42" t="s">
        <v>203</v>
      </c>
      <c r="F25" s="70">
        <v>0</v>
      </c>
      <c r="G25" s="45">
        <v>0</v>
      </c>
      <c r="H25" s="45">
        <v>5701.09</v>
      </c>
      <c r="I25" s="45">
        <v>0</v>
      </c>
      <c r="J25" s="84"/>
      <c r="K25" s="84"/>
      <c r="L25" s="84"/>
    </row>
    <row r="26" spans="2:12" x14ac:dyDescent="0.25">
      <c r="B26" s="51"/>
      <c r="C26" s="52"/>
      <c r="D26" s="53">
        <v>3234</v>
      </c>
      <c r="E26" s="42" t="s">
        <v>83</v>
      </c>
      <c r="F26" s="70">
        <v>0</v>
      </c>
      <c r="G26" s="45">
        <v>0</v>
      </c>
      <c r="H26" s="45">
        <v>2155.6</v>
      </c>
      <c r="I26" s="45">
        <v>0</v>
      </c>
      <c r="J26" s="84"/>
      <c r="K26" s="84"/>
      <c r="L26" s="84"/>
    </row>
    <row r="27" spans="2:12" x14ac:dyDescent="0.25">
      <c r="B27" s="51"/>
      <c r="C27" s="52"/>
      <c r="D27" s="53">
        <v>3236</v>
      </c>
      <c r="E27" s="42" t="s">
        <v>85</v>
      </c>
      <c r="F27" s="70">
        <v>0</v>
      </c>
      <c r="G27" s="45">
        <v>0</v>
      </c>
      <c r="H27" s="45">
        <v>0</v>
      </c>
      <c r="I27" s="45">
        <v>0</v>
      </c>
      <c r="J27" s="84"/>
      <c r="K27" s="84"/>
      <c r="L27" s="84"/>
    </row>
    <row r="28" spans="2:12" x14ac:dyDescent="0.25">
      <c r="B28" s="51"/>
      <c r="C28" s="52"/>
      <c r="D28" s="53">
        <v>3237</v>
      </c>
      <c r="E28" s="42" t="s">
        <v>119</v>
      </c>
      <c r="F28" s="70">
        <v>0</v>
      </c>
      <c r="G28" s="45">
        <v>0</v>
      </c>
      <c r="H28" s="45">
        <v>0</v>
      </c>
      <c r="I28" s="45">
        <v>0</v>
      </c>
      <c r="J28" s="84"/>
      <c r="K28" s="84"/>
      <c r="L28" s="84"/>
    </row>
    <row r="29" spans="2:12" x14ac:dyDescent="0.25">
      <c r="B29" s="51"/>
      <c r="C29" s="52"/>
      <c r="D29" s="53">
        <v>3238</v>
      </c>
      <c r="E29" s="42" t="s">
        <v>110</v>
      </c>
      <c r="F29" s="70">
        <v>0</v>
      </c>
      <c r="G29" s="45">
        <v>0</v>
      </c>
      <c r="H29" s="45">
        <v>1277.33</v>
      </c>
      <c r="I29" s="45">
        <v>0</v>
      </c>
      <c r="J29" s="84"/>
      <c r="K29" s="84"/>
      <c r="L29" s="84"/>
    </row>
    <row r="30" spans="2:12" x14ac:dyDescent="0.25">
      <c r="B30" s="51"/>
      <c r="C30" s="52"/>
      <c r="D30" s="53">
        <v>3239</v>
      </c>
      <c r="E30" s="42" t="s">
        <v>88</v>
      </c>
      <c r="F30" s="70">
        <v>0</v>
      </c>
      <c r="G30" s="45">
        <v>0</v>
      </c>
      <c r="H30" s="45">
        <v>3557.5</v>
      </c>
      <c r="I30" s="45">
        <v>0</v>
      </c>
      <c r="J30" s="84"/>
      <c r="K30" s="84"/>
      <c r="L30" s="84"/>
    </row>
    <row r="31" spans="2:12" x14ac:dyDescent="0.25">
      <c r="B31" s="51"/>
      <c r="C31" s="52"/>
      <c r="D31" s="53">
        <v>3294</v>
      </c>
      <c r="E31" s="42" t="s">
        <v>120</v>
      </c>
      <c r="F31" s="70">
        <v>0</v>
      </c>
      <c r="G31" s="45">
        <v>0</v>
      </c>
      <c r="H31" s="45">
        <v>150</v>
      </c>
      <c r="I31" s="45">
        <v>0</v>
      </c>
      <c r="J31" s="84"/>
      <c r="K31" s="84"/>
      <c r="L31" s="84"/>
    </row>
    <row r="32" spans="2:12" x14ac:dyDescent="0.25">
      <c r="B32" s="51"/>
      <c r="C32" s="52"/>
      <c r="D32" s="53">
        <v>3299</v>
      </c>
      <c r="E32" s="42" t="s">
        <v>89</v>
      </c>
      <c r="F32" s="70">
        <v>0</v>
      </c>
      <c r="G32" s="45">
        <v>0</v>
      </c>
      <c r="H32" s="45">
        <v>646.55999999999995</v>
      </c>
      <c r="I32" s="45">
        <v>0</v>
      </c>
      <c r="J32" s="84"/>
      <c r="K32" s="84"/>
      <c r="L32" s="84"/>
    </row>
    <row r="33" spans="2:12" x14ac:dyDescent="0.25">
      <c r="B33" s="93"/>
      <c r="C33" s="94">
        <v>34</v>
      </c>
      <c r="D33" s="95"/>
      <c r="E33" s="41" t="s">
        <v>111</v>
      </c>
      <c r="F33" s="69">
        <v>700</v>
      </c>
      <c r="G33" s="44">
        <v>0</v>
      </c>
      <c r="H33" s="44">
        <v>454.31</v>
      </c>
      <c r="I33" s="44">
        <f>H33/F33*100</f>
        <v>64.901428571428582</v>
      </c>
      <c r="J33" s="84"/>
      <c r="K33" s="84"/>
      <c r="L33" s="84"/>
    </row>
    <row r="34" spans="2:12" x14ac:dyDescent="0.25">
      <c r="B34" s="51"/>
      <c r="C34" s="52"/>
      <c r="D34" s="53">
        <v>3431</v>
      </c>
      <c r="E34" s="42" t="s">
        <v>93</v>
      </c>
      <c r="F34" s="70">
        <v>0</v>
      </c>
      <c r="G34" s="45">
        <v>0</v>
      </c>
      <c r="H34" s="45">
        <v>454.31</v>
      </c>
      <c r="I34" s="45">
        <v>0</v>
      </c>
      <c r="J34" s="84"/>
      <c r="K34" s="84"/>
      <c r="L34" s="84"/>
    </row>
    <row r="35" spans="2:12" x14ac:dyDescent="0.25">
      <c r="B35" s="51"/>
      <c r="C35" s="52"/>
      <c r="D35" s="53"/>
      <c r="E35" s="42"/>
      <c r="F35" s="70"/>
      <c r="G35" s="45"/>
      <c r="H35" s="45"/>
      <c r="I35" s="45"/>
      <c r="J35" s="84"/>
      <c r="K35" s="84"/>
      <c r="L35" s="84"/>
    </row>
    <row r="36" spans="2:12" ht="27.6" customHeight="1" x14ac:dyDescent="0.25">
      <c r="B36" s="166" t="s">
        <v>211</v>
      </c>
      <c r="C36" s="167"/>
      <c r="D36" s="168"/>
      <c r="E36" s="41" t="s">
        <v>141</v>
      </c>
      <c r="F36" s="69">
        <f>F37</f>
        <v>5800</v>
      </c>
      <c r="G36" s="44">
        <v>0</v>
      </c>
      <c r="H36" s="44">
        <v>0</v>
      </c>
      <c r="I36" s="44">
        <f>H36/F36*100</f>
        <v>0</v>
      </c>
      <c r="J36" s="84"/>
      <c r="K36" s="84"/>
      <c r="L36" s="84"/>
    </row>
    <row r="37" spans="2:12" ht="26.45" customHeight="1" x14ac:dyDescent="0.25">
      <c r="B37" s="166" t="s">
        <v>139</v>
      </c>
      <c r="C37" s="167"/>
      <c r="D37" s="168"/>
      <c r="E37" s="41" t="s">
        <v>140</v>
      </c>
      <c r="F37" s="69">
        <v>5800</v>
      </c>
      <c r="G37" s="44">
        <v>0</v>
      </c>
      <c r="H37" s="44">
        <v>0</v>
      </c>
      <c r="I37" s="44">
        <f>H37/F37*100</f>
        <v>0</v>
      </c>
      <c r="J37" s="84"/>
      <c r="K37" s="84"/>
      <c r="L37" s="84"/>
    </row>
    <row r="38" spans="2:12" ht="30" customHeight="1" x14ac:dyDescent="0.25">
      <c r="B38" s="93" t="s">
        <v>52</v>
      </c>
      <c r="C38" s="94">
        <v>42</v>
      </c>
      <c r="D38" s="53"/>
      <c r="E38" s="41" t="s">
        <v>94</v>
      </c>
      <c r="F38" s="69">
        <v>5800</v>
      </c>
      <c r="G38" s="44">
        <v>0</v>
      </c>
      <c r="H38" s="44">
        <v>0</v>
      </c>
      <c r="I38" s="44">
        <f>H38/F38*100</f>
        <v>0</v>
      </c>
      <c r="J38" s="84"/>
      <c r="K38" s="84"/>
      <c r="L38" s="84"/>
    </row>
    <row r="39" spans="2:12" x14ac:dyDescent="0.25">
      <c r="B39" s="93"/>
      <c r="C39" s="52"/>
      <c r="D39" s="53">
        <v>4221</v>
      </c>
      <c r="E39" s="92" t="s">
        <v>189</v>
      </c>
      <c r="F39" s="70">
        <v>0</v>
      </c>
      <c r="G39" s="45">
        <v>0</v>
      </c>
      <c r="H39" s="45">
        <v>0</v>
      </c>
      <c r="I39" s="45">
        <v>0</v>
      </c>
      <c r="J39" s="84"/>
      <c r="K39" s="84"/>
      <c r="L39" s="84"/>
    </row>
    <row r="40" spans="2:12" x14ac:dyDescent="0.25">
      <c r="B40" s="93"/>
      <c r="C40" s="52"/>
      <c r="D40" s="53">
        <v>4223</v>
      </c>
      <c r="E40" s="92" t="s">
        <v>101</v>
      </c>
      <c r="F40" s="70">
        <v>0</v>
      </c>
      <c r="G40" s="45">
        <v>0</v>
      </c>
      <c r="H40" s="45">
        <v>0</v>
      </c>
      <c r="I40" s="45">
        <v>0</v>
      </c>
      <c r="J40" s="84"/>
      <c r="K40" s="84"/>
      <c r="L40" s="84"/>
    </row>
    <row r="41" spans="2:12" x14ac:dyDescent="0.25">
      <c r="B41" s="93"/>
      <c r="C41" s="52"/>
      <c r="D41" s="53">
        <v>4227</v>
      </c>
      <c r="E41" s="42" t="s">
        <v>102</v>
      </c>
      <c r="F41" s="70">
        <v>0</v>
      </c>
      <c r="G41" s="45">
        <v>0</v>
      </c>
      <c r="H41" s="45">
        <v>0</v>
      </c>
      <c r="I41" s="45">
        <v>0</v>
      </c>
      <c r="J41" s="84"/>
      <c r="K41" s="84"/>
      <c r="L41" s="84"/>
    </row>
    <row r="42" spans="2:12" x14ac:dyDescent="0.25">
      <c r="B42" s="51"/>
      <c r="C42" s="52"/>
      <c r="D42" s="53"/>
      <c r="E42" s="42"/>
      <c r="F42" s="70"/>
      <c r="G42" s="45"/>
      <c r="H42" s="45"/>
      <c r="I42" s="45"/>
      <c r="J42" s="84"/>
      <c r="K42" s="84"/>
      <c r="L42" s="84"/>
    </row>
    <row r="43" spans="2:12" ht="27" customHeight="1" x14ac:dyDescent="0.25">
      <c r="B43" s="166" t="s">
        <v>142</v>
      </c>
      <c r="C43" s="167"/>
      <c r="D43" s="168"/>
      <c r="E43" s="41" t="s">
        <v>143</v>
      </c>
      <c r="F43" s="69">
        <f>F44+F71+F102+F111+F116+F122+F142+F147</f>
        <v>450855</v>
      </c>
      <c r="G43" s="44">
        <v>0</v>
      </c>
      <c r="H43" s="44">
        <f>H44+H71+H102+H116+H122+H142+H147</f>
        <v>198115.13</v>
      </c>
      <c r="I43" s="44">
        <f>H43/F43*100</f>
        <v>43.942094464961016</v>
      </c>
      <c r="J43" s="84"/>
      <c r="K43" s="84"/>
      <c r="L43" s="84"/>
    </row>
    <row r="44" spans="2:12" ht="25.5" x14ac:dyDescent="0.25">
      <c r="B44" s="166" t="s">
        <v>144</v>
      </c>
      <c r="C44" s="167"/>
      <c r="D44" s="168"/>
      <c r="E44" s="41" t="s">
        <v>145</v>
      </c>
      <c r="F44" s="69">
        <f>F45+F50</f>
        <v>152007</v>
      </c>
      <c r="G44" s="44">
        <v>0</v>
      </c>
      <c r="H44" s="44">
        <f>H45+H50</f>
        <v>54770.81</v>
      </c>
      <c r="I44" s="44">
        <f>H44/F44*100</f>
        <v>36.031768273829492</v>
      </c>
      <c r="J44" s="84"/>
      <c r="K44" s="84"/>
      <c r="L44" s="84"/>
    </row>
    <row r="45" spans="2:12" ht="14.45" customHeight="1" x14ac:dyDescent="0.25">
      <c r="B45" s="166" t="s">
        <v>124</v>
      </c>
      <c r="C45" s="167"/>
      <c r="D45" s="168"/>
      <c r="E45" s="41" t="s">
        <v>146</v>
      </c>
      <c r="F45" s="69">
        <f>F46</f>
        <v>51761</v>
      </c>
      <c r="G45" s="44">
        <v>0</v>
      </c>
      <c r="H45" s="44">
        <f>H46</f>
        <v>34775.67</v>
      </c>
      <c r="I45" s="44">
        <f>H45/F45*100</f>
        <v>67.185081431966154</v>
      </c>
      <c r="J45" s="84"/>
      <c r="K45" s="84"/>
      <c r="L45" s="84"/>
    </row>
    <row r="46" spans="2:12" x14ac:dyDescent="0.25">
      <c r="B46" s="93"/>
      <c r="C46" s="94">
        <v>31</v>
      </c>
      <c r="D46" s="95"/>
      <c r="E46" s="41" t="s">
        <v>180</v>
      </c>
      <c r="F46" s="69">
        <v>51761</v>
      </c>
      <c r="G46" s="44">
        <v>0</v>
      </c>
      <c r="H46" s="44">
        <f>H47+H48</f>
        <v>34775.67</v>
      </c>
      <c r="I46" s="44">
        <f>H46/F46*100</f>
        <v>67.185081431966154</v>
      </c>
      <c r="J46" s="84"/>
      <c r="K46" s="84"/>
      <c r="L46" s="84"/>
    </row>
    <row r="47" spans="2:12" x14ac:dyDescent="0.25">
      <c r="B47" s="51"/>
      <c r="C47" s="52"/>
      <c r="D47" s="53">
        <v>3111</v>
      </c>
      <c r="E47" s="42" t="s">
        <v>29</v>
      </c>
      <c r="F47" s="70">
        <v>0</v>
      </c>
      <c r="G47" s="45">
        <v>0</v>
      </c>
      <c r="H47" s="45">
        <v>33851</v>
      </c>
      <c r="I47" s="45">
        <v>0</v>
      </c>
      <c r="J47" s="84"/>
      <c r="K47" s="84"/>
      <c r="L47" s="84"/>
    </row>
    <row r="48" spans="2:12" x14ac:dyDescent="0.25">
      <c r="B48" s="51"/>
      <c r="C48" s="52"/>
      <c r="D48" s="53">
        <v>3132</v>
      </c>
      <c r="E48" s="42" t="s">
        <v>65</v>
      </c>
      <c r="F48" s="70">
        <v>0</v>
      </c>
      <c r="G48" s="45">
        <v>0</v>
      </c>
      <c r="H48" s="45">
        <v>924.67</v>
      </c>
      <c r="I48" s="45">
        <v>0</v>
      </c>
      <c r="J48" s="84"/>
      <c r="K48" s="84"/>
      <c r="L48" s="84"/>
    </row>
    <row r="49" spans="2:12" x14ac:dyDescent="0.25">
      <c r="B49" s="51"/>
      <c r="C49" s="52"/>
      <c r="D49" s="53" t="s">
        <v>52</v>
      </c>
      <c r="E49" s="42" t="s">
        <v>52</v>
      </c>
      <c r="F49" s="70" t="s">
        <v>52</v>
      </c>
      <c r="G49" s="45" t="s">
        <v>52</v>
      </c>
      <c r="H49" s="45" t="s">
        <v>52</v>
      </c>
      <c r="I49" s="45" t="s">
        <v>52</v>
      </c>
      <c r="J49" s="84"/>
      <c r="K49" s="84"/>
      <c r="L49" s="84"/>
    </row>
    <row r="50" spans="2:12" x14ac:dyDescent="0.25">
      <c r="B50" s="166" t="s">
        <v>121</v>
      </c>
      <c r="C50" s="167"/>
      <c r="D50" s="168"/>
      <c r="E50" s="41" t="s">
        <v>147</v>
      </c>
      <c r="F50" s="69">
        <v>100246</v>
      </c>
      <c r="G50" s="44">
        <v>0</v>
      </c>
      <c r="H50" s="44">
        <f>H51+H55+H65</f>
        <v>19995.14</v>
      </c>
      <c r="I50" s="44">
        <f>H50/F50*100</f>
        <v>19.946072661253318</v>
      </c>
      <c r="J50" s="84"/>
      <c r="K50" s="84"/>
      <c r="L50" s="84"/>
    </row>
    <row r="51" spans="2:12" x14ac:dyDescent="0.25">
      <c r="B51" s="93"/>
      <c r="C51" s="94">
        <v>31</v>
      </c>
      <c r="D51" s="95"/>
      <c r="E51" s="41" t="s">
        <v>180</v>
      </c>
      <c r="F51" s="69">
        <v>45221</v>
      </c>
      <c r="G51" s="44">
        <v>0</v>
      </c>
      <c r="H51" s="44">
        <f>H52+H53+H54</f>
        <v>14591.82</v>
      </c>
      <c r="I51" s="44">
        <f>H51/F51*100</f>
        <v>32.267795935516688</v>
      </c>
      <c r="J51" s="84"/>
      <c r="K51" s="84"/>
      <c r="L51" s="84"/>
    </row>
    <row r="52" spans="2:12" x14ac:dyDescent="0.25">
      <c r="B52" s="51"/>
      <c r="C52" s="52"/>
      <c r="D52" s="53">
        <v>3111</v>
      </c>
      <c r="E52" s="42" t="s">
        <v>29</v>
      </c>
      <c r="F52" s="70">
        <v>0</v>
      </c>
      <c r="G52" s="45">
        <v>0</v>
      </c>
      <c r="H52" s="45">
        <v>6977.54</v>
      </c>
      <c r="I52" s="45">
        <v>0</v>
      </c>
      <c r="J52" s="84"/>
      <c r="K52" s="84"/>
      <c r="L52" s="84"/>
    </row>
    <row r="53" spans="2:12" x14ac:dyDescent="0.25">
      <c r="B53" s="51"/>
      <c r="C53" s="52"/>
      <c r="D53" s="53">
        <v>3121</v>
      </c>
      <c r="E53" s="42" t="s">
        <v>64</v>
      </c>
      <c r="F53" s="70">
        <v>0</v>
      </c>
      <c r="G53" s="45">
        <v>0</v>
      </c>
      <c r="H53" s="45">
        <v>1800</v>
      </c>
      <c r="I53" s="45">
        <v>0</v>
      </c>
      <c r="J53" s="84"/>
      <c r="K53" s="84"/>
      <c r="L53" s="84"/>
    </row>
    <row r="54" spans="2:12" x14ac:dyDescent="0.25">
      <c r="B54" s="51"/>
      <c r="C54" s="52"/>
      <c r="D54" s="53">
        <v>3132</v>
      </c>
      <c r="E54" s="42" t="s">
        <v>65</v>
      </c>
      <c r="F54" s="70">
        <v>0</v>
      </c>
      <c r="G54" s="45">
        <v>0</v>
      </c>
      <c r="H54" s="45">
        <v>5814.28</v>
      </c>
      <c r="I54" s="45">
        <v>0</v>
      </c>
      <c r="J54" s="84"/>
      <c r="K54" s="84"/>
      <c r="L54" s="84"/>
    </row>
    <row r="55" spans="2:12" x14ac:dyDescent="0.25">
      <c r="B55" s="93"/>
      <c r="C55" s="94">
        <v>32</v>
      </c>
      <c r="D55" s="95"/>
      <c r="E55" s="41" t="s">
        <v>107</v>
      </c>
      <c r="F55" s="69">
        <v>54225</v>
      </c>
      <c r="G55" s="44">
        <v>0</v>
      </c>
      <c r="H55" s="44">
        <f>H56+H57+H58+H59+H60+H61+H62+H63+H64</f>
        <v>5390.52</v>
      </c>
      <c r="I55" s="44">
        <f>H55/F55*100</f>
        <v>9.9410235131396956</v>
      </c>
      <c r="J55" s="84"/>
      <c r="K55" s="84"/>
      <c r="L55" s="84"/>
    </row>
    <row r="56" spans="2:12" x14ac:dyDescent="0.25">
      <c r="B56" s="93"/>
      <c r="C56" s="52"/>
      <c r="D56" s="53">
        <v>3211</v>
      </c>
      <c r="E56" s="42" t="s">
        <v>68</v>
      </c>
      <c r="F56" s="70">
        <v>0</v>
      </c>
      <c r="G56" s="45">
        <v>0</v>
      </c>
      <c r="H56" s="45">
        <v>0</v>
      </c>
      <c r="I56" s="45">
        <v>0</v>
      </c>
      <c r="J56" s="84"/>
      <c r="K56" s="84"/>
      <c r="L56" s="84"/>
    </row>
    <row r="57" spans="2:12" ht="25.5" x14ac:dyDescent="0.25">
      <c r="B57" s="93"/>
      <c r="C57" s="52"/>
      <c r="D57" s="53">
        <v>3212</v>
      </c>
      <c r="E57" s="42" t="s">
        <v>181</v>
      </c>
      <c r="F57" s="70">
        <v>0</v>
      </c>
      <c r="G57" s="45">
        <v>0</v>
      </c>
      <c r="H57" s="45">
        <v>746.98</v>
      </c>
      <c r="I57" s="45">
        <v>0</v>
      </c>
      <c r="J57" s="84"/>
      <c r="K57" s="84"/>
      <c r="L57" s="84"/>
    </row>
    <row r="58" spans="2:12" x14ac:dyDescent="0.25">
      <c r="B58" s="93"/>
      <c r="C58" s="52"/>
      <c r="D58" s="53">
        <v>3213</v>
      </c>
      <c r="E58" s="42" t="s">
        <v>108</v>
      </c>
      <c r="F58" s="70">
        <v>0</v>
      </c>
      <c r="G58" s="45">
        <v>0</v>
      </c>
      <c r="H58" s="45">
        <v>0</v>
      </c>
      <c r="I58" s="45">
        <v>0</v>
      </c>
      <c r="J58" s="84"/>
      <c r="K58" s="84"/>
      <c r="L58" s="84"/>
    </row>
    <row r="59" spans="2:12" x14ac:dyDescent="0.25">
      <c r="B59" s="51"/>
      <c r="C59" s="52"/>
      <c r="D59" s="53">
        <v>3221</v>
      </c>
      <c r="E59" s="42" t="s">
        <v>182</v>
      </c>
      <c r="F59" s="70">
        <v>0</v>
      </c>
      <c r="G59" s="45">
        <v>0</v>
      </c>
      <c r="H59" s="45">
        <v>2102.83</v>
      </c>
      <c r="I59" s="45">
        <v>0</v>
      </c>
      <c r="J59" s="84"/>
      <c r="K59" s="84"/>
      <c r="L59" s="84"/>
    </row>
    <row r="60" spans="2:12" x14ac:dyDescent="0.25">
      <c r="B60" s="51"/>
      <c r="C60" s="52"/>
      <c r="D60" s="53">
        <v>3222</v>
      </c>
      <c r="E60" s="42" t="s">
        <v>74</v>
      </c>
      <c r="F60" s="70">
        <v>0</v>
      </c>
      <c r="G60" s="45">
        <v>0</v>
      </c>
      <c r="H60" s="45">
        <v>120</v>
      </c>
      <c r="I60" s="45">
        <v>0</v>
      </c>
      <c r="J60" s="84"/>
      <c r="K60" s="84"/>
      <c r="L60" s="84"/>
    </row>
    <row r="61" spans="2:12" x14ac:dyDescent="0.25">
      <c r="B61" s="51"/>
      <c r="C61" s="52"/>
      <c r="D61" s="53">
        <v>3225</v>
      </c>
      <c r="E61" s="42" t="s">
        <v>77</v>
      </c>
      <c r="F61" s="70">
        <v>0</v>
      </c>
      <c r="G61" s="45">
        <v>0</v>
      </c>
      <c r="H61" s="45">
        <v>0</v>
      </c>
      <c r="I61" s="45">
        <v>0</v>
      </c>
      <c r="J61" s="84"/>
      <c r="K61" s="84"/>
      <c r="L61" s="84"/>
    </row>
    <row r="62" spans="2:12" x14ac:dyDescent="0.25">
      <c r="B62" s="51"/>
      <c r="C62" s="52"/>
      <c r="D62" s="53">
        <v>3227</v>
      </c>
      <c r="E62" s="42" t="s">
        <v>184</v>
      </c>
      <c r="F62" s="70">
        <v>0</v>
      </c>
      <c r="G62" s="45">
        <v>0</v>
      </c>
      <c r="H62" s="45">
        <v>423.96</v>
      </c>
      <c r="I62" s="45">
        <v>0</v>
      </c>
      <c r="J62" s="84"/>
      <c r="K62" s="84"/>
      <c r="L62" s="84"/>
    </row>
    <row r="63" spans="2:12" x14ac:dyDescent="0.25">
      <c r="B63" s="51"/>
      <c r="C63" s="52"/>
      <c r="D63" s="53">
        <v>3236</v>
      </c>
      <c r="E63" s="42" t="s">
        <v>85</v>
      </c>
      <c r="F63" s="70">
        <v>0</v>
      </c>
      <c r="G63" s="45">
        <v>0</v>
      </c>
      <c r="H63" s="45">
        <v>250.55</v>
      </c>
      <c r="I63" s="45">
        <v>0</v>
      </c>
      <c r="J63" s="84"/>
      <c r="K63" s="84"/>
      <c r="L63" s="84"/>
    </row>
    <row r="64" spans="2:12" x14ac:dyDescent="0.25">
      <c r="B64" s="51"/>
      <c r="C64" s="52"/>
      <c r="D64" s="53">
        <v>3299</v>
      </c>
      <c r="E64" s="42" t="s">
        <v>89</v>
      </c>
      <c r="F64" s="70">
        <v>0</v>
      </c>
      <c r="G64" s="45">
        <v>0</v>
      </c>
      <c r="H64" s="45">
        <v>1746.2</v>
      </c>
      <c r="I64" s="45">
        <v>0</v>
      </c>
      <c r="J64" s="84"/>
      <c r="K64" s="84"/>
      <c r="L64" s="84"/>
    </row>
    <row r="65" spans="2:12" x14ac:dyDescent="0.25">
      <c r="B65" s="93"/>
      <c r="C65" s="94">
        <v>34</v>
      </c>
      <c r="D65" s="95"/>
      <c r="E65" s="41" t="s">
        <v>111</v>
      </c>
      <c r="F65" s="69">
        <v>0</v>
      </c>
      <c r="G65" s="44">
        <v>0</v>
      </c>
      <c r="H65" s="44">
        <v>12.8</v>
      </c>
      <c r="I65" s="44">
        <v>0</v>
      </c>
      <c r="J65" s="84"/>
      <c r="K65" s="84"/>
      <c r="L65" s="84"/>
    </row>
    <row r="66" spans="2:12" x14ac:dyDescent="0.25">
      <c r="B66" s="51"/>
      <c r="C66" s="52"/>
      <c r="D66" s="53">
        <v>3431</v>
      </c>
      <c r="E66" s="42" t="s">
        <v>93</v>
      </c>
      <c r="F66" s="70">
        <v>0</v>
      </c>
      <c r="G66" s="45">
        <v>0</v>
      </c>
      <c r="H66" s="45">
        <v>12.8</v>
      </c>
      <c r="I66" s="45">
        <v>0</v>
      </c>
      <c r="J66" s="84"/>
      <c r="K66" s="84"/>
      <c r="L66" s="84"/>
    </row>
    <row r="67" spans="2:12" x14ac:dyDescent="0.25">
      <c r="B67" s="51"/>
      <c r="C67" s="52"/>
      <c r="D67" s="53" t="s">
        <v>52</v>
      </c>
      <c r="E67" s="42" t="s">
        <v>52</v>
      </c>
      <c r="F67" s="70" t="s">
        <v>52</v>
      </c>
      <c r="G67" s="45" t="s">
        <v>52</v>
      </c>
      <c r="H67" s="45" t="s">
        <v>52</v>
      </c>
      <c r="I67" s="45" t="s">
        <v>52</v>
      </c>
      <c r="J67" s="84"/>
      <c r="K67" s="84"/>
      <c r="L67" s="84"/>
    </row>
    <row r="68" spans="2:12" ht="25.5" x14ac:dyDescent="0.25">
      <c r="B68" s="93"/>
      <c r="C68" s="94">
        <v>42</v>
      </c>
      <c r="D68" s="95" t="s">
        <v>52</v>
      </c>
      <c r="E68" s="41" t="s">
        <v>183</v>
      </c>
      <c r="F68" s="69">
        <v>800</v>
      </c>
      <c r="G68" s="44">
        <v>0</v>
      </c>
      <c r="H68" s="44">
        <v>0</v>
      </c>
      <c r="I68" s="44">
        <v>0</v>
      </c>
      <c r="J68" s="84"/>
      <c r="K68" s="84"/>
      <c r="L68" s="84"/>
    </row>
    <row r="69" spans="2:12" x14ac:dyDescent="0.25">
      <c r="B69" s="93"/>
      <c r="C69" s="52"/>
      <c r="D69" s="53">
        <v>4227</v>
      </c>
      <c r="E69" s="42" t="s">
        <v>102</v>
      </c>
      <c r="F69" s="70">
        <v>0</v>
      </c>
      <c r="G69" s="45">
        <v>0</v>
      </c>
      <c r="H69" s="45">
        <v>0</v>
      </c>
      <c r="I69" s="45">
        <v>0</v>
      </c>
      <c r="J69" s="84"/>
      <c r="K69" s="84"/>
      <c r="L69" s="84"/>
    </row>
    <row r="70" spans="2:12" x14ac:dyDescent="0.25">
      <c r="B70" s="93"/>
      <c r="C70" s="94"/>
      <c r="D70" s="95"/>
      <c r="E70" s="41"/>
      <c r="F70" s="70"/>
      <c r="G70" s="45" t="s">
        <v>52</v>
      </c>
      <c r="H70" s="45"/>
      <c r="I70" s="45"/>
      <c r="J70" s="84"/>
      <c r="K70" s="84"/>
      <c r="L70" s="84"/>
    </row>
    <row r="71" spans="2:12" ht="26.45" customHeight="1" x14ac:dyDescent="0.25">
      <c r="B71" s="169" t="s">
        <v>148</v>
      </c>
      <c r="C71" s="170"/>
      <c r="D71" s="171"/>
      <c r="E71" s="41" t="s">
        <v>212</v>
      </c>
      <c r="F71" s="69">
        <v>12959</v>
      </c>
      <c r="G71" s="44">
        <v>0</v>
      </c>
      <c r="H71" s="44">
        <f>H72+H76+H80+H88+H93</f>
        <v>6347.35</v>
      </c>
      <c r="I71" s="44">
        <f>H71/F71*100</f>
        <v>48.980245389304734</v>
      </c>
      <c r="J71" s="84"/>
      <c r="K71" s="84"/>
      <c r="L71" s="84"/>
    </row>
    <row r="72" spans="2:12" ht="17.45" customHeight="1" x14ac:dyDescent="0.25">
      <c r="B72" s="166" t="s">
        <v>124</v>
      </c>
      <c r="C72" s="167"/>
      <c r="D72" s="168"/>
      <c r="E72" s="41" t="s">
        <v>146</v>
      </c>
      <c r="F72" s="69">
        <v>2759</v>
      </c>
      <c r="G72" s="44">
        <v>0</v>
      </c>
      <c r="H72" s="44">
        <f>H73</f>
        <v>937.5</v>
      </c>
      <c r="I72" s="44">
        <f>H72/F72*100</f>
        <v>33.979702790866256</v>
      </c>
      <c r="J72" s="84"/>
      <c r="K72" s="84"/>
      <c r="L72" s="84"/>
    </row>
    <row r="73" spans="2:12" x14ac:dyDescent="0.25">
      <c r="B73" s="93"/>
      <c r="C73" s="94">
        <v>32</v>
      </c>
      <c r="D73" s="95"/>
      <c r="E73" s="41" t="s">
        <v>107</v>
      </c>
      <c r="F73" s="69">
        <v>2759</v>
      </c>
      <c r="G73" s="44">
        <v>0</v>
      </c>
      <c r="H73" s="44">
        <f>H74</f>
        <v>937.5</v>
      </c>
      <c r="I73" s="44">
        <f>H73/F73*100</f>
        <v>33.979702790866256</v>
      </c>
      <c r="J73" s="84"/>
      <c r="K73" s="84"/>
      <c r="L73" s="84"/>
    </row>
    <row r="74" spans="2:12" x14ac:dyDescent="0.25">
      <c r="B74" s="51"/>
      <c r="C74" s="52"/>
      <c r="D74" s="53">
        <v>3231</v>
      </c>
      <c r="E74" s="92" t="s">
        <v>179</v>
      </c>
      <c r="F74" s="70">
        <v>0</v>
      </c>
      <c r="G74" s="45">
        <v>0</v>
      </c>
      <c r="H74" s="45">
        <v>937.5</v>
      </c>
      <c r="I74" s="45">
        <v>0</v>
      </c>
      <c r="J74" s="84"/>
      <c r="K74" s="84"/>
      <c r="L74" s="84"/>
    </row>
    <row r="75" spans="2:12" x14ac:dyDescent="0.25">
      <c r="B75" s="93"/>
      <c r="C75" s="52"/>
      <c r="D75" s="53" t="s">
        <v>52</v>
      </c>
      <c r="E75" s="42" t="s">
        <v>52</v>
      </c>
      <c r="F75" s="70" t="s">
        <v>52</v>
      </c>
      <c r="G75" s="45" t="s">
        <v>52</v>
      </c>
      <c r="H75" s="45" t="s">
        <v>52</v>
      </c>
      <c r="I75" s="45" t="s">
        <v>52</v>
      </c>
      <c r="J75" s="84"/>
      <c r="K75" s="84"/>
      <c r="L75" s="84"/>
    </row>
    <row r="76" spans="2:12" x14ac:dyDescent="0.25">
      <c r="B76" s="166" t="s">
        <v>123</v>
      </c>
      <c r="C76" s="167"/>
      <c r="D76" s="168"/>
      <c r="E76" s="41" t="s">
        <v>149</v>
      </c>
      <c r="F76" s="69">
        <v>4100</v>
      </c>
      <c r="G76" s="44">
        <v>0</v>
      </c>
      <c r="H76" s="44">
        <v>0</v>
      </c>
      <c r="I76" s="44">
        <v>0</v>
      </c>
      <c r="J76" s="84"/>
      <c r="K76" s="84"/>
      <c r="L76" s="84"/>
    </row>
    <row r="77" spans="2:12" x14ac:dyDescent="0.25">
      <c r="B77" s="93"/>
      <c r="C77" s="94">
        <v>32</v>
      </c>
      <c r="D77" s="95"/>
      <c r="E77" s="41" t="s">
        <v>107</v>
      </c>
      <c r="F77" s="69">
        <v>4100</v>
      </c>
      <c r="G77" s="44">
        <v>0</v>
      </c>
      <c r="H77" s="44">
        <v>0</v>
      </c>
      <c r="I77" s="44">
        <v>0</v>
      </c>
      <c r="J77" s="84"/>
      <c r="K77" s="84"/>
      <c r="L77" s="84"/>
    </row>
    <row r="78" spans="2:12" x14ac:dyDescent="0.25">
      <c r="B78" s="51"/>
      <c r="C78" s="52"/>
      <c r="D78" s="53">
        <v>3299</v>
      </c>
      <c r="E78" s="42" t="s">
        <v>89</v>
      </c>
      <c r="F78" s="70">
        <v>0</v>
      </c>
      <c r="G78" s="45">
        <v>0</v>
      </c>
      <c r="H78" s="45">
        <v>0</v>
      </c>
      <c r="I78" s="45">
        <v>0</v>
      </c>
      <c r="J78" s="84"/>
      <c r="K78" s="84"/>
      <c r="L78" s="84"/>
    </row>
    <row r="79" spans="2:12" ht="14.45" customHeight="1" x14ac:dyDescent="0.25">
      <c r="B79" s="93"/>
      <c r="C79" s="94"/>
      <c r="D79" s="95"/>
      <c r="E79" s="41"/>
      <c r="F79" s="70"/>
      <c r="G79" s="45"/>
      <c r="H79" s="45"/>
      <c r="I79" s="45"/>
      <c r="J79" s="84"/>
      <c r="K79" s="84"/>
      <c r="L79" s="84"/>
    </row>
    <row r="80" spans="2:12" ht="14.45" customHeight="1" x14ac:dyDescent="0.25">
      <c r="B80" s="158" t="s">
        <v>150</v>
      </c>
      <c r="C80" s="159"/>
      <c r="D80" s="160"/>
      <c r="E80" s="90" t="s">
        <v>151</v>
      </c>
      <c r="F80" s="69">
        <v>400</v>
      </c>
      <c r="G80" s="44">
        <v>0</v>
      </c>
      <c r="H80" s="44">
        <f>H81</f>
        <v>3084.37</v>
      </c>
      <c r="I80" s="44">
        <f>H80/F80*100</f>
        <v>771.09249999999997</v>
      </c>
      <c r="J80" s="84"/>
      <c r="K80" s="84"/>
      <c r="L80" s="84"/>
    </row>
    <row r="81" spans="2:12" ht="14.45" customHeight="1" x14ac:dyDescent="0.25">
      <c r="B81" s="88"/>
      <c r="C81" s="89">
        <v>32</v>
      </c>
      <c r="D81" s="90"/>
      <c r="E81" s="41" t="s">
        <v>107</v>
      </c>
      <c r="F81" s="69">
        <v>400</v>
      </c>
      <c r="G81" s="44">
        <v>0</v>
      </c>
      <c r="H81" s="44">
        <f>H82+H83+H84</f>
        <v>3084.37</v>
      </c>
      <c r="I81" s="44">
        <f>H81/F81*100</f>
        <v>771.09249999999997</v>
      </c>
      <c r="J81" s="84"/>
      <c r="K81" s="84"/>
      <c r="L81" s="84"/>
    </row>
    <row r="82" spans="2:12" ht="14.45" customHeight="1" x14ac:dyDescent="0.25">
      <c r="B82" s="71"/>
      <c r="C82" s="91"/>
      <c r="D82" s="92">
        <v>3221</v>
      </c>
      <c r="E82" s="92" t="s">
        <v>112</v>
      </c>
      <c r="F82" s="70">
        <v>0</v>
      </c>
      <c r="G82" s="45">
        <v>0</v>
      </c>
      <c r="H82" s="45">
        <v>2906.13</v>
      </c>
      <c r="I82" s="45">
        <v>0</v>
      </c>
      <c r="J82" s="84"/>
      <c r="K82" s="84"/>
      <c r="L82" s="84"/>
    </row>
    <row r="83" spans="2:12" ht="14.45" customHeight="1" x14ac:dyDescent="0.25">
      <c r="B83" s="51"/>
      <c r="C83" s="52"/>
      <c r="D83" s="53">
        <v>3237</v>
      </c>
      <c r="E83" s="42" t="s">
        <v>119</v>
      </c>
      <c r="F83" s="70">
        <v>0</v>
      </c>
      <c r="G83" s="45"/>
      <c r="H83" s="45">
        <v>108.6</v>
      </c>
      <c r="I83" s="45"/>
      <c r="J83" s="84"/>
      <c r="K83" s="84"/>
      <c r="L83" s="84"/>
    </row>
    <row r="84" spans="2:12" ht="14.45" customHeight="1" x14ac:dyDescent="0.25">
      <c r="B84" s="71"/>
      <c r="C84" s="91"/>
      <c r="D84" s="92">
        <v>3299</v>
      </c>
      <c r="E84" s="92" t="s">
        <v>115</v>
      </c>
      <c r="F84" s="70">
        <v>0</v>
      </c>
      <c r="G84" s="45">
        <v>0</v>
      </c>
      <c r="H84" s="45">
        <v>69.64</v>
      </c>
      <c r="I84" s="45">
        <v>0</v>
      </c>
      <c r="J84" s="84"/>
      <c r="K84" s="84"/>
      <c r="L84" s="84"/>
    </row>
    <row r="85" spans="2:12" ht="14.45" customHeight="1" x14ac:dyDescent="0.25">
      <c r="B85" s="88"/>
      <c r="C85" s="89">
        <v>38</v>
      </c>
      <c r="D85" s="90"/>
      <c r="E85" s="90" t="s">
        <v>63</v>
      </c>
      <c r="F85" s="69">
        <v>1200</v>
      </c>
      <c r="G85" s="45">
        <v>0</v>
      </c>
      <c r="H85" s="45">
        <v>0</v>
      </c>
      <c r="I85" s="45">
        <v>0</v>
      </c>
      <c r="J85" s="84"/>
      <c r="K85" s="84"/>
      <c r="L85" s="84"/>
    </row>
    <row r="86" spans="2:12" ht="14.45" customHeight="1" x14ac:dyDescent="0.25">
      <c r="B86" s="71"/>
      <c r="C86" s="91"/>
      <c r="D86" s="92">
        <v>3812</v>
      </c>
      <c r="E86" s="92" t="s">
        <v>198</v>
      </c>
      <c r="F86" s="70">
        <v>1200</v>
      </c>
      <c r="G86" s="45">
        <v>0</v>
      </c>
      <c r="H86" s="45">
        <v>0</v>
      </c>
      <c r="I86" s="45">
        <v>0</v>
      </c>
      <c r="J86" s="84"/>
      <c r="K86" s="84"/>
      <c r="L86" s="84"/>
    </row>
    <row r="87" spans="2:12" ht="14.45" customHeight="1" x14ac:dyDescent="0.25">
      <c r="B87" s="71"/>
      <c r="C87" s="91"/>
      <c r="D87" s="92"/>
      <c r="E87" s="92"/>
      <c r="F87" s="70"/>
      <c r="G87" s="45"/>
      <c r="H87" s="45"/>
      <c r="I87" s="45"/>
      <c r="J87" s="84"/>
      <c r="K87" s="84"/>
      <c r="L87" s="84"/>
    </row>
    <row r="88" spans="2:12" ht="14.45" customHeight="1" x14ac:dyDescent="0.25">
      <c r="B88" s="158" t="s">
        <v>191</v>
      </c>
      <c r="C88" s="159"/>
      <c r="D88" s="160"/>
      <c r="E88" s="90" t="s">
        <v>190</v>
      </c>
      <c r="F88" s="69">
        <v>0</v>
      </c>
      <c r="G88" s="44">
        <v>0</v>
      </c>
      <c r="H88" s="44">
        <v>0</v>
      </c>
      <c r="I88" s="44">
        <v>0</v>
      </c>
      <c r="J88" s="84"/>
      <c r="K88" s="84"/>
      <c r="L88" s="84"/>
    </row>
    <row r="89" spans="2:12" ht="14.45" customHeight="1" x14ac:dyDescent="0.25">
      <c r="B89" s="88"/>
      <c r="C89" s="89">
        <v>32</v>
      </c>
      <c r="D89" s="90"/>
      <c r="E89" s="41" t="s">
        <v>107</v>
      </c>
      <c r="F89" s="69">
        <v>0</v>
      </c>
      <c r="G89" s="44">
        <v>0</v>
      </c>
      <c r="H89" s="44">
        <v>0</v>
      </c>
      <c r="I89" s="44">
        <v>0</v>
      </c>
      <c r="J89" s="84"/>
      <c r="K89" s="84"/>
      <c r="L89" s="84"/>
    </row>
    <row r="90" spans="2:12" ht="14.45" customHeight="1" x14ac:dyDescent="0.25">
      <c r="B90" s="71"/>
      <c r="C90" s="91"/>
      <c r="D90" s="92">
        <v>3221</v>
      </c>
      <c r="E90" s="92" t="s">
        <v>112</v>
      </c>
      <c r="F90" s="70">
        <v>0</v>
      </c>
      <c r="G90" s="45">
        <v>0</v>
      </c>
      <c r="H90" s="45">
        <v>0</v>
      </c>
      <c r="I90" s="45">
        <v>0</v>
      </c>
      <c r="J90" s="84"/>
      <c r="K90" s="84"/>
      <c r="L90" s="84"/>
    </row>
    <row r="91" spans="2:12" ht="14.45" customHeight="1" x14ac:dyDescent="0.25">
      <c r="B91" s="71"/>
      <c r="C91" s="91"/>
      <c r="D91" s="92">
        <v>3299</v>
      </c>
      <c r="E91" s="92" t="s">
        <v>115</v>
      </c>
      <c r="F91" s="70">
        <v>0</v>
      </c>
      <c r="G91" s="45">
        <v>0</v>
      </c>
      <c r="H91" s="45">
        <v>0</v>
      </c>
      <c r="I91" s="45">
        <v>0</v>
      </c>
      <c r="J91" s="84"/>
      <c r="K91" s="84"/>
      <c r="L91" s="84"/>
    </row>
    <row r="92" spans="2:12" ht="14.45" customHeight="1" x14ac:dyDescent="0.25">
      <c r="B92" s="93"/>
      <c r="C92" s="94"/>
      <c r="D92" s="95"/>
      <c r="E92" s="41"/>
      <c r="F92" s="70"/>
      <c r="G92" s="45"/>
      <c r="H92" s="45"/>
      <c r="I92" s="45"/>
      <c r="J92" s="84"/>
      <c r="K92" s="84"/>
      <c r="L92" s="84"/>
    </row>
    <row r="93" spans="2:12" x14ac:dyDescent="0.25">
      <c r="B93" s="166" t="s">
        <v>152</v>
      </c>
      <c r="C93" s="167"/>
      <c r="D93" s="168"/>
      <c r="E93" s="41" t="s">
        <v>153</v>
      </c>
      <c r="F93" s="69">
        <v>4500</v>
      </c>
      <c r="G93" s="44">
        <v>0</v>
      </c>
      <c r="H93" s="44">
        <f>H94+H99</f>
        <v>2325.48</v>
      </c>
      <c r="I93" s="44">
        <f>H93/F93*100</f>
        <v>51.67733333333333</v>
      </c>
      <c r="J93" s="84"/>
      <c r="K93" s="84"/>
      <c r="L93" s="84"/>
    </row>
    <row r="94" spans="2:12" x14ac:dyDescent="0.25">
      <c r="B94" s="93"/>
      <c r="C94" s="94">
        <v>32</v>
      </c>
      <c r="D94" s="95"/>
      <c r="E94" s="41" t="s">
        <v>107</v>
      </c>
      <c r="F94" s="69">
        <v>4500</v>
      </c>
      <c r="G94" s="44">
        <v>0</v>
      </c>
      <c r="H94" s="44">
        <f>H95+H96+H97</f>
        <v>1661.48</v>
      </c>
      <c r="I94" s="44">
        <f>H94/F94*100</f>
        <v>36.921777777777777</v>
      </c>
      <c r="J94" s="84"/>
      <c r="K94" s="84"/>
      <c r="L94" s="84"/>
    </row>
    <row r="95" spans="2:12" x14ac:dyDescent="0.25">
      <c r="B95" s="51"/>
      <c r="C95" s="52"/>
      <c r="D95" s="53">
        <v>3221</v>
      </c>
      <c r="E95" s="92" t="s">
        <v>112</v>
      </c>
      <c r="F95" s="70">
        <v>0</v>
      </c>
      <c r="G95" s="45">
        <v>0</v>
      </c>
      <c r="H95" s="45">
        <v>35.479999999999997</v>
      </c>
      <c r="I95" s="45">
        <v>0</v>
      </c>
      <c r="J95" s="84"/>
      <c r="K95" s="84"/>
      <c r="L95" s="84"/>
    </row>
    <row r="96" spans="2:12" ht="25.5" x14ac:dyDescent="0.25">
      <c r="B96" s="71" t="s">
        <v>52</v>
      </c>
      <c r="C96" s="72" t="s">
        <v>52</v>
      </c>
      <c r="D96" s="92">
        <v>3241</v>
      </c>
      <c r="E96" s="92" t="s">
        <v>199</v>
      </c>
      <c r="F96" s="70">
        <v>0</v>
      </c>
      <c r="G96" s="45">
        <v>0</v>
      </c>
      <c r="H96" s="45">
        <v>980</v>
      </c>
      <c r="I96" s="45">
        <v>0</v>
      </c>
      <c r="J96" s="84"/>
      <c r="K96" s="84"/>
      <c r="L96" s="84"/>
    </row>
    <row r="97" spans="2:12" x14ac:dyDescent="0.25">
      <c r="B97" s="71"/>
      <c r="C97" s="72"/>
      <c r="D97" s="92">
        <v>3299</v>
      </c>
      <c r="E97" s="92" t="s">
        <v>115</v>
      </c>
      <c r="F97" s="70">
        <v>0</v>
      </c>
      <c r="G97" s="45">
        <v>0</v>
      </c>
      <c r="H97" s="45">
        <v>646</v>
      </c>
      <c r="I97" s="45">
        <v>0</v>
      </c>
      <c r="J97" s="84"/>
      <c r="K97" s="84"/>
      <c r="L97" s="84"/>
    </row>
    <row r="98" spans="2:12" x14ac:dyDescent="0.25">
      <c r="B98" s="71"/>
      <c r="C98" s="72"/>
      <c r="D98" s="92"/>
      <c r="E98" s="92"/>
      <c r="F98" s="70"/>
      <c r="G98" s="45"/>
      <c r="H98" s="45"/>
      <c r="I98" s="45"/>
      <c r="J98" s="84"/>
      <c r="K98" s="84"/>
      <c r="L98" s="84"/>
    </row>
    <row r="99" spans="2:12" ht="25.5" x14ac:dyDescent="0.25">
      <c r="B99" s="93"/>
      <c r="C99" s="94">
        <v>42</v>
      </c>
      <c r="D99" s="95" t="s">
        <v>52</v>
      </c>
      <c r="E99" s="41" t="s">
        <v>183</v>
      </c>
      <c r="F99" s="69">
        <v>0</v>
      </c>
      <c r="G99" s="44">
        <v>0</v>
      </c>
      <c r="H99" s="44">
        <v>664</v>
      </c>
      <c r="I99" s="44">
        <v>0</v>
      </c>
      <c r="J99" s="84"/>
      <c r="K99" s="84"/>
      <c r="L99" s="84"/>
    </row>
    <row r="100" spans="2:12" x14ac:dyDescent="0.25">
      <c r="B100" s="93"/>
      <c r="C100" s="52"/>
      <c r="D100" s="53">
        <v>4227</v>
      </c>
      <c r="E100" s="42" t="s">
        <v>102</v>
      </c>
      <c r="F100" s="70">
        <v>0</v>
      </c>
      <c r="G100" s="45">
        <v>0</v>
      </c>
      <c r="H100" s="45">
        <v>664</v>
      </c>
      <c r="I100" s="45">
        <v>0</v>
      </c>
      <c r="J100" s="84"/>
      <c r="K100" s="84"/>
      <c r="L100" s="84"/>
    </row>
    <row r="101" spans="2:12" x14ac:dyDescent="0.25">
      <c r="B101" s="71"/>
      <c r="C101" s="91"/>
      <c r="D101" s="92"/>
      <c r="E101" s="92"/>
      <c r="F101" s="70"/>
      <c r="G101" s="45"/>
      <c r="H101" s="45"/>
      <c r="I101" s="45"/>
      <c r="J101" s="84"/>
      <c r="K101" s="84"/>
      <c r="L101" s="84"/>
    </row>
    <row r="102" spans="2:12" ht="23.45" customHeight="1" x14ac:dyDescent="0.25">
      <c r="B102" s="158" t="s">
        <v>155</v>
      </c>
      <c r="C102" s="159"/>
      <c r="D102" s="160"/>
      <c r="E102" s="90" t="s">
        <v>154</v>
      </c>
      <c r="F102" s="69">
        <v>35000</v>
      </c>
      <c r="G102" s="44">
        <v>0</v>
      </c>
      <c r="H102" s="44">
        <v>0</v>
      </c>
      <c r="I102" s="44">
        <f>H102/F102*100</f>
        <v>0</v>
      </c>
      <c r="J102" s="84"/>
      <c r="K102" s="84"/>
      <c r="L102" s="84"/>
    </row>
    <row r="103" spans="2:12" x14ac:dyDescent="0.25">
      <c r="B103" s="158" t="s">
        <v>124</v>
      </c>
      <c r="C103" s="159"/>
      <c r="D103" s="160"/>
      <c r="E103" s="90" t="s">
        <v>146</v>
      </c>
      <c r="F103" s="69">
        <v>0</v>
      </c>
      <c r="G103" s="44">
        <v>0</v>
      </c>
      <c r="H103" s="44">
        <v>0</v>
      </c>
      <c r="I103" s="44">
        <v>0</v>
      </c>
      <c r="J103" s="84"/>
      <c r="K103" s="84"/>
      <c r="L103" s="84"/>
    </row>
    <row r="104" spans="2:12" ht="31.9" customHeight="1" x14ac:dyDescent="0.25">
      <c r="B104" s="88"/>
      <c r="C104" s="89">
        <v>37</v>
      </c>
      <c r="D104" s="90" t="s">
        <v>52</v>
      </c>
      <c r="E104" s="90" t="s">
        <v>185</v>
      </c>
      <c r="F104" s="69">
        <v>0</v>
      </c>
      <c r="G104" s="44">
        <v>0</v>
      </c>
      <c r="H104" s="44">
        <v>0</v>
      </c>
      <c r="I104" s="44">
        <v>0</v>
      </c>
      <c r="J104" s="84"/>
      <c r="K104" s="84"/>
      <c r="L104" s="84"/>
    </row>
    <row r="105" spans="2:12" ht="27.6" customHeight="1" x14ac:dyDescent="0.25">
      <c r="B105" s="71"/>
      <c r="C105" s="91"/>
      <c r="D105" s="92">
        <v>3722</v>
      </c>
      <c r="E105" s="92" t="s">
        <v>130</v>
      </c>
      <c r="F105" s="70">
        <v>0</v>
      </c>
      <c r="G105" s="45">
        <v>0</v>
      </c>
      <c r="H105" s="45">
        <v>0</v>
      </c>
      <c r="I105" s="45">
        <v>0</v>
      </c>
      <c r="J105" s="84"/>
      <c r="K105" s="84"/>
      <c r="L105" s="84"/>
    </row>
    <row r="106" spans="2:12" x14ac:dyDescent="0.25">
      <c r="B106" s="71"/>
      <c r="C106" s="91"/>
      <c r="D106" s="92" t="s">
        <v>52</v>
      </c>
      <c r="E106" s="92" t="s">
        <v>52</v>
      </c>
      <c r="F106" s="70" t="s">
        <v>52</v>
      </c>
      <c r="G106" s="45" t="s">
        <v>52</v>
      </c>
      <c r="H106" s="45">
        <v>0</v>
      </c>
      <c r="I106" s="45" t="s">
        <v>52</v>
      </c>
      <c r="J106" s="84"/>
      <c r="K106" s="84"/>
      <c r="L106" s="84"/>
    </row>
    <row r="107" spans="2:12" ht="26.45" customHeight="1" x14ac:dyDescent="0.25">
      <c r="B107" s="158" t="s">
        <v>150</v>
      </c>
      <c r="C107" s="159"/>
      <c r="D107" s="160"/>
      <c r="E107" s="90" t="s">
        <v>151</v>
      </c>
      <c r="F107" s="69">
        <v>35000</v>
      </c>
      <c r="G107" s="44">
        <v>0</v>
      </c>
      <c r="H107" s="44">
        <v>0</v>
      </c>
      <c r="I107" s="44">
        <f>H107/F107*100</f>
        <v>0</v>
      </c>
      <c r="J107" s="84"/>
      <c r="K107" s="84"/>
      <c r="L107" s="84"/>
    </row>
    <row r="108" spans="2:12" ht="24.6" customHeight="1" x14ac:dyDescent="0.25">
      <c r="B108" s="67" t="s">
        <v>52</v>
      </c>
      <c r="C108" s="94">
        <v>42</v>
      </c>
      <c r="D108" s="68"/>
      <c r="E108" s="41" t="s">
        <v>94</v>
      </c>
      <c r="F108" s="69">
        <v>35000</v>
      </c>
      <c r="G108" s="44">
        <v>0</v>
      </c>
      <c r="H108" s="44">
        <v>0</v>
      </c>
      <c r="I108" s="44">
        <f>H108/F108*100</f>
        <v>0</v>
      </c>
      <c r="J108" s="84"/>
      <c r="K108" s="84"/>
      <c r="L108" s="84"/>
    </row>
    <row r="109" spans="2:12" x14ac:dyDescent="0.25">
      <c r="B109" s="51"/>
      <c r="C109" s="52" t="s">
        <v>52</v>
      </c>
      <c r="D109" s="53">
        <v>4241</v>
      </c>
      <c r="E109" s="42" t="s">
        <v>103</v>
      </c>
      <c r="F109" s="70">
        <v>0</v>
      </c>
      <c r="G109" s="45">
        <v>0</v>
      </c>
      <c r="H109" s="45">
        <v>0</v>
      </c>
      <c r="I109" s="45">
        <v>0</v>
      </c>
      <c r="J109" s="84"/>
      <c r="K109" s="84"/>
      <c r="L109" s="84"/>
    </row>
    <row r="110" spans="2:12" x14ac:dyDescent="0.25">
      <c r="B110" s="71" t="s">
        <v>52</v>
      </c>
      <c r="C110" s="91" t="s">
        <v>52</v>
      </c>
      <c r="D110" s="92" t="s">
        <v>52</v>
      </c>
      <c r="E110" s="92" t="s">
        <v>52</v>
      </c>
      <c r="F110" s="70" t="s">
        <v>52</v>
      </c>
      <c r="G110" s="45" t="s">
        <v>52</v>
      </c>
      <c r="H110" s="45" t="s">
        <v>52</v>
      </c>
      <c r="I110" s="45" t="s">
        <v>52</v>
      </c>
      <c r="J110" s="84"/>
      <c r="K110" s="84"/>
      <c r="L110" s="84"/>
    </row>
    <row r="111" spans="2:12" ht="25.9" customHeight="1" x14ac:dyDescent="0.25">
      <c r="B111" s="158" t="s">
        <v>214</v>
      </c>
      <c r="C111" s="159"/>
      <c r="D111" s="160"/>
      <c r="E111" s="90" t="s">
        <v>213</v>
      </c>
      <c r="F111" s="69">
        <v>1900</v>
      </c>
      <c r="G111" s="44">
        <v>0</v>
      </c>
      <c r="H111" s="44">
        <v>0</v>
      </c>
      <c r="I111" s="44">
        <f>H111/F111*100</f>
        <v>0</v>
      </c>
      <c r="J111" s="84"/>
      <c r="K111" s="84"/>
      <c r="L111" s="84"/>
    </row>
    <row r="112" spans="2:12" ht="26.45" customHeight="1" x14ac:dyDescent="0.25">
      <c r="B112" s="158" t="s">
        <v>124</v>
      </c>
      <c r="C112" s="159"/>
      <c r="D112" s="160"/>
      <c r="E112" s="41" t="s">
        <v>146</v>
      </c>
      <c r="F112" s="69">
        <v>1900</v>
      </c>
      <c r="G112" s="44">
        <v>0</v>
      </c>
      <c r="H112" s="44">
        <v>0</v>
      </c>
      <c r="I112" s="44">
        <f>H112/F112*100</f>
        <v>0</v>
      </c>
      <c r="J112" s="84"/>
      <c r="K112" s="84"/>
      <c r="L112" s="84"/>
    </row>
    <row r="113" spans="2:12" x14ac:dyDescent="0.25">
      <c r="B113" s="88"/>
      <c r="C113" s="89">
        <v>32</v>
      </c>
      <c r="D113" s="90"/>
      <c r="E113" s="90" t="s">
        <v>107</v>
      </c>
      <c r="F113" s="69">
        <v>1900</v>
      </c>
      <c r="G113" s="44">
        <v>0</v>
      </c>
      <c r="H113" s="44">
        <v>0</v>
      </c>
      <c r="I113" s="44">
        <f>H113/F113*100</f>
        <v>0</v>
      </c>
      <c r="J113" s="84"/>
      <c r="K113" s="84"/>
      <c r="L113" s="84"/>
    </row>
    <row r="114" spans="2:12" x14ac:dyDescent="0.25">
      <c r="B114" s="71"/>
      <c r="C114" s="91"/>
      <c r="D114" s="92">
        <v>3231</v>
      </c>
      <c r="E114" s="92" t="s">
        <v>179</v>
      </c>
      <c r="F114" s="70">
        <v>0</v>
      </c>
      <c r="G114" s="45">
        <v>0</v>
      </c>
      <c r="H114" s="45">
        <v>0</v>
      </c>
      <c r="I114" s="45">
        <v>0</v>
      </c>
      <c r="J114" s="84"/>
      <c r="K114" s="84"/>
      <c r="L114" s="84"/>
    </row>
    <row r="115" spans="2:12" x14ac:dyDescent="0.25">
      <c r="B115" s="71"/>
      <c r="C115" s="91"/>
      <c r="D115" s="92" t="s">
        <v>52</v>
      </c>
      <c r="E115" s="92" t="s">
        <v>52</v>
      </c>
      <c r="F115" s="70"/>
      <c r="G115" s="45" t="s">
        <v>52</v>
      </c>
      <c r="H115" s="45"/>
      <c r="I115" s="45"/>
      <c r="J115" s="84"/>
      <c r="K115" s="84"/>
      <c r="L115" s="84"/>
    </row>
    <row r="116" spans="2:12" ht="30" customHeight="1" x14ac:dyDescent="0.25">
      <c r="B116" s="158" t="s">
        <v>215</v>
      </c>
      <c r="C116" s="161"/>
      <c r="D116" s="162"/>
      <c r="E116" s="90" t="s">
        <v>156</v>
      </c>
      <c r="F116" s="69">
        <v>3800</v>
      </c>
      <c r="G116" s="44">
        <v>0</v>
      </c>
      <c r="H116" s="44">
        <f>H117</f>
        <v>782.64</v>
      </c>
      <c r="I116" s="44">
        <f>H116/F116*100</f>
        <v>20.59578947368421</v>
      </c>
      <c r="J116" s="84"/>
      <c r="K116" s="84"/>
      <c r="L116" s="84"/>
    </row>
    <row r="117" spans="2:12" x14ac:dyDescent="0.25">
      <c r="B117" s="158" t="s">
        <v>122</v>
      </c>
      <c r="C117" s="159"/>
      <c r="D117" s="160"/>
      <c r="E117" s="90" t="s">
        <v>114</v>
      </c>
      <c r="F117" s="69">
        <v>3800</v>
      </c>
      <c r="G117" s="44">
        <v>0</v>
      </c>
      <c r="H117" s="44">
        <f>H118</f>
        <v>782.64</v>
      </c>
      <c r="I117" s="44">
        <f>H117/F117*100</f>
        <v>20.59578947368421</v>
      </c>
      <c r="J117" s="84"/>
      <c r="K117" s="84"/>
      <c r="L117" s="84"/>
    </row>
    <row r="118" spans="2:12" x14ac:dyDescent="0.25">
      <c r="B118" s="88"/>
      <c r="C118" s="89">
        <v>32</v>
      </c>
      <c r="D118" s="90"/>
      <c r="E118" s="90" t="s">
        <v>107</v>
      </c>
      <c r="F118" s="69">
        <v>3800</v>
      </c>
      <c r="G118" s="44">
        <v>0</v>
      </c>
      <c r="H118" s="44">
        <f>H120</f>
        <v>782.64</v>
      </c>
      <c r="I118" s="44">
        <f>H118/F118*100</f>
        <v>20.59578947368421</v>
      </c>
      <c r="J118" s="84"/>
      <c r="K118" s="84"/>
      <c r="L118" s="84"/>
    </row>
    <row r="119" spans="2:12" x14ac:dyDescent="0.25">
      <c r="B119" s="88"/>
      <c r="C119" s="89"/>
      <c r="D119" s="92">
        <v>3232</v>
      </c>
      <c r="E119" s="92" t="s">
        <v>81</v>
      </c>
      <c r="F119" s="69">
        <v>0</v>
      </c>
      <c r="G119" s="44">
        <v>0</v>
      </c>
      <c r="H119" s="44">
        <v>0</v>
      </c>
      <c r="I119" s="44">
        <v>0</v>
      </c>
      <c r="J119" s="84"/>
      <c r="K119" s="84"/>
      <c r="L119" s="84"/>
    </row>
    <row r="120" spans="2:12" x14ac:dyDescent="0.25">
      <c r="B120" s="71"/>
      <c r="C120" s="91"/>
      <c r="D120" s="92">
        <v>3238</v>
      </c>
      <c r="E120" s="92" t="s">
        <v>110</v>
      </c>
      <c r="F120" s="70">
        <v>0</v>
      </c>
      <c r="G120" s="45">
        <v>0</v>
      </c>
      <c r="H120" s="45">
        <v>782.64</v>
      </c>
      <c r="I120" s="45">
        <v>0</v>
      </c>
      <c r="J120" s="84"/>
      <c r="K120" s="84"/>
      <c r="L120" s="84"/>
    </row>
    <row r="121" spans="2:12" x14ac:dyDescent="0.25">
      <c r="B121" s="71" t="s">
        <v>52</v>
      </c>
      <c r="C121" s="91"/>
      <c r="D121" s="92" t="s">
        <v>52</v>
      </c>
      <c r="E121" s="92" t="s">
        <v>52</v>
      </c>
      <c r="F121" s="70" t="s">
        <v>52</v>
      </c>
      <c r="G121" s="45" t="s">
        <v>52</v>
      </c>
      <c r="H121" s="45" t="s">
        <v>52</v>
      </c>
      <c r="I121" s="45" t="s">
        <v>52</v>
      </c>
      <c r="J121" s="84"/>
      <c r="K121" s="84"/>
      <c r="L121" s="84"/>
    </row>
    <row r="122" spans="2:12" ht="37.9" customHeight="1" x14ac:dyDescent="0.25">
      <c r="B122" s="158" t="s">
        <v>157</v>
      </c>
      <c r="C122" s="159"/>
      <c r="D122" s="160"/>
      <c r="E122" s="90" t="s">
        <v>158</v>
      </c>
      <c r="F122" s="69">
        <v>14000</v>
      </c>
      <c r="G122" s="44">
        <v>0</v>
      </c>
      <c r="H122" s="44">
        <f>H123</f>
        <v>4637.57</v>
      </c>
      <c r="I122" s="44">
        <f>H122/F122*100</f>
        <v>33.125499999999995</v>
      </c>
      <c r="J122" s="84"/>
      <c r="K122" s="84"/>
      <c r="L122" s="84"/>
    </row>
    <row r="123" spans="2:12" ht="18.600000000000001" customHeight="1" x14ac:dyDescent="0.25">
      <c r="B123" s="158" t="s">
        <v>159</v>
      </c>
      <c r="C123" s="159"/>
      <c r="D123" s="160"/>
      <c r="E123" s="90" t="s">
        <v>192</v>
      </c>
      <c r="F123" s="69">
        <v>14000</v>
      </c>
      <c r="G123" s="44">
        <v>0</v>
      </c>
      <c r="H123" s="44">
        <f>H126+H135</f>
        <v>4637.57</v>
      </c>
      <c r="I123" s="44">
        <f>H123/F123*100</f>
        <v>33.125499999999995</v>
      </c>
      <c r="J123" s="84"/>
      <c r="K123" s="84"/>
      <c r="L123" s="84"/>
    </row>
    <row r="124" spans="2:12" ht="16.149999999999999" customHeight="1" x14ac:dyDescent="0.25">
      <c r="B124" s="88"/>
      <c r="C124" s="89">
        <v>31</v>
      </c>
      <c r="D124" s="90"/>
      <c r="E124" s="41" t="s">
        <v>180</v>
      </c>
      <c r="F124" s="70">
        <v>0</v>
      </c>
      <c r="G124" s="44">
        <v>0</v>
      </c>
      <c r="H124" s="44">
        <v>0</v>
      </c>
      <c r="I124" s="44">
        <v>0</v>
      </c>
      <c r="J124" s="84"/>
      <c r="K124" s="84"/>
      <c r="L124" s="84"/>
    </row>
    <row r="125" spans="2:12" ht="15.6" customHeight="1" x14ac:dyDescent="0.25">
      <c r="B125" s="88"/>
      <c r="C125" s="89"/>
      <c r="D125" s="92">
        <v>3111</v>
      </c>
      <c r="E125" s="42" t="s">
        <v>29</v>
      </c>
      <c r="F125" s="70">
        <v>0</v>
      </c>
      <c r="G125" s="44">
        <v>0</v>
      </c>
      <c r="H125" s="45">
        <v>0</v>
      </c>
      <c r="I125" s="45">
        <v>0</v>
      </c>
      <c r="J125" s="84"/>
      <c r="K125" s="84"/>
      <c r="L125" s="84"/>
    </row>
    <row r="126" spans="2:12" ht="15.6" customHeight="1" x14ac:dyDescent="0.25">
      <c r="B126" s="93"/>
      <c r="C126" s="94">
        <v>32</v>
      </c>
      <c r="D126" s="95"/>
      <c r="E126" s="41" t="s">
        <v>107</v>
      </c>
      <c r="F126" s="69">
        <v>8300</v>
      </c>
      <c r="G126" s="44">
        <v>0</v>
      </c>
      <c r="H126" s="44">
        <f>H129+H130+H131+H134</f>
        <v>4242.57</v>
      </c>
      <c r="I126" s="44">
        <f>H126/F126*100</f>
        <v>51.115301204819275</v>
      </c>
      <c r="J126" s="84"/>
      <c r="K126" s="84"/>
      <c r="L126" s="84"/>
    </row>
    <row r="127" spans="2:12" ht="15.6" customHeight="1" x14ac:dyDescent="0.25">
      <c r="B127" s="93"/>
      <c r="C127" s="52"/>
      <c r="D127" s="53">
        <v>3211</v>
      </c>
      <c r="E127" s="42" t="s">
        <v>68</v>
      </c>
      <c r="F127" s="70">
        <v>0</v>
      </c>
      <c r="G127" s="45">
        <v>0</v>
      </c>
      <c r="H127" s="45">
        <v>0</v>
      </c>
      <c r="I127" s="45">
        <v>0</v>
      </c>
      <c r="J127" s="84"/>
      <c r="K127" s="84"/>
      <c r="L127" s="84"/>
    </row>
    <row r="128" spans="2:12" ht="15.6" customHeight="1" x14ac:dyDescent="0.25">
      <c r="B128" s="93"/>
      <c r="C128" s="52"/>
      <c r="D128" s="53">
        <v>3213</v>
      </c>
      <c r="E128" s="42" t="s">
        <v>108</v>
      </c>
      <c r="F128" s="70">
        <v>0</v>
      </c>
      <c r="G128" s="45">
        <v>0</v>
      </c>
      <c r="H128" s="45">
        <v>0</v>
      </c>
      <c r="I128" s="45">
        <v>0</v>
      </c>
      <c r="J128" s="84"/>
      <c r="K128" s="84"/>
      <c r="L128" s="84"/>
    </row>
    <row r="129" spans="2:12" ht="15.6" customHeight="1" x14ac:dyDescent="0.25">
      <c r="B129" s="51"/>
      <c r="C129" s="52"/>
      <c r="D129" s="53">
        <v>3221</v>
      </c>
      <c r="E129" s="42" t="s">
        <v>73</v>
      </c>
      <c r="F129" s="70">
        <v>0</v>
      </c>
      <c r="G129" s="45">
        <v>0</v>
      </c>
      <c r="H129" s="45">
        <v>1104.05</v>
      </c>
      <c r="I129" s="45">
        <v>0</v>
      </c>
      <c r="J129" s="84"/>
      <c r="K129" s="84"/>
      <c r="L129" s="84"/>
    </row>
    <row r="130" spans="2:12" ht="15.6" customHeight="1" x14ac:dyDescent="0.25">
      <c r="B130" s="51"/>
      <c r="C130" s="52"/>
      <c r="D130" s="53">
        <v>3224</v>
      </c>
      <c r="E130" s="42" t="s">
        <v>178</v>
      </c>
      <c r="F130" s="70">
        <v>0</v>
      </c>
      <c r="G130" s="45">
        <v>0</v>
      </c>
      <c r="H130" s="45">
        <v>317.55</v>
      </c>
      <c r="I130" s="45">
        <v>0</v>
      </c>
      <c r="J130" s="84"/>
      <c r="K130" s="84"/>
      <c r="L130" s="84"/>
    </row>
    <row r="131" spans="2:12" ht="15.6" customHeight="1" x14ac:dyDescent="0.25">
      <c r="B131" s="51"/>
      <c r="C131" s="52"/>
      <c r="D131" s="53">
        <v>3237</v>
      </c>
      <c r="E131" s="42" t="s">
        <v>238</v>
      </c>
      <c r="F131" s="70">
        <v>0</v>
      </c>
      <c r="G131" s="45">
        <v>0</v>
      </c>
      <c r="H131" s="45">
        <v>750.8</v>
      </c>
      <c r="I131" s="45">
        <v>0</v>
      </c>
      <c r="J131" s="84"/>
      <c r="K131" s="84"/>
      <c r="L131" s="84"/>
    </row>
    <row r="132" spans="2:12" ht="15.6" customHeight="1" x14ac:dyDescent="0.25">
      <c r="B132" s="51"/>
      <c r="C132" s="52"/>
      <c r="D132" s="53">
        <v>3231</v>
      </c>
      <c r="E132" s="42" t="s">
        <v>179</v>
      </c>
      <c r="F132" s="70">
        <v>0</v>
      </c>
      <c r="G132" s="45">
        <v>0</v>
      </c>
      <c r="H132" s="45">
        <v>0</v>
      </c>
      <c r="I132" s="45">
        <v>0</v>
      </c>
      <c r="J132" s="84"/>
      <c r="K132" s="84"/>
      <c r="L132" s="84"/>
    </row>
    <row r="133" spans="2:12" ht="15.6" customHeight="1" x14ac:dyDescent="0.25">
      <c r="B133" s="51"/>
      <c r="C133" s="52"/>
      <c r="D133" s="53">
        <v>3232</v>
      </c>
      <c r="E133" s="42" t="s">
        <v>81</v>
      </c>
      <c r="F133" s="70">
        <v>0</v>
      </c>
      <c r="G133" s="45">
        <v>0</v>
      </c>
      <c r="H133" s="45">
        <v>0</v>
      </c>
      <c r="I133" s="45">
        <v>0</v>
      </c>
      <c r="J133" s="84"/>
      <c r="K133" s="84"/>
      <c r="L133" s="84"/>
    </row>
    <row r="134" spans="2:12" x14ac:dyDescent="0.25">
      <c r="B134" s="51"/>
      <c r="C134" s="52"/>
      <c r="D134" s="53">
        <v>3299</v>
      </c>
      <c r="E134" s="42" t="s">
        <v>186</v>
      </c>
      <c r="F134" s="70">
        <v>0</v>
      </c>
      <c r="G134" s="45">
        <v>0</v>
      </c>
      <c r="H134" s="45">
        <v>2070.17</v>
      </c>
      <c r="I134" s="45">
        <v>0</v>
      </c>
      <c r="J134" s="84"/>
      <c r="K134" s="84"/>
      <c r="L134" s="84"/>
    </row>
    <row r="135" spans="2:12" ht="30" customHeight="1" x14ac:dyDescent="0.25">
      <c r="B135" s="88" t="s">
        <v>52</v>
      </c>
      <c r="C135" s="89">
        <v>42</v>
      </c>
      <c r="D135" s="90"/>
      <c r="E135" s="90" t="s">
        <v>183</v>
      </c>
      <c r="F135" s="69">
        <v>5700</v>
      </c>
      <c r="G135" s="44">
        <v>0</v>
      </c>
      <c r="H135" s="44">
        <v>395</v>
      </c>
      <c r="I135" s="44">
        <f>H135/F135*100</f>
        <v>6.9298245614035086</v>
      </c>
      <c r="J135" s="84"/>
      <c r="K135" s="84"/>
      <c r="L135" s="84"/>
    </row>
    <row r="136" spans="2:12" x14ac:dyDescent="0.25">
      <c r="B136" s="71"/>
      <c r="C136" s="91"/>
      <c r="D136" s="92">
        <v>4221</v>
      </c>
      <c r="E136" s="92" t="s">
        <v>189</v>
      </c>
      <c r="F136" s="70">
        <v>0</v>
      </c>
      <c r="G136" s="45">
        <v>0</v>
      </c>
      <c r="H136" s="45">
        <v>0</v>
      </c>
      <c r="I136" s="45">
        <v>0</v>
      </c>
      <c r="J136" s="84"/>
      <c r="K136" s="84"/>
      <c r="L136" s="84"/>
    </row>
    <row r="137" spans="2:12" x14ac:dyDescent="0.25">
      <c r="B137" s="71"/>
      <c r="C137" s="91"/>
      <c r="D137" s="92">
        <v>4223</v>
      </c>
      <c r="E137" s="92" t="s">
        <v>188</v>
      </c>
      <c r="F137" s="70">
        <v>0</v>
      </c>
      <c r="G137" s="45">
        <v>0</v>
      </c>
      <c r="H137" s="45">
        <v>0</v>
      </c>
      <c r="I137" s="45">
        <v>0</v>
      </c>
      <c r="J137" s="84"/>
      <c r="K137" s="84"/>
      <c r="L137" s="84"/>
    </row>
    <row r="138" spans="2:12" x14ac:dyDescent="0.25">
      <c r="B138" s="71"/>
      <c r="C138" s="91"/>
      <c r="D138" s="92">
        <v>4227</v>
      </c>
      <c r="E138" s="92" t="s">
        <v>102</v>
      </c>
      <c r="F138" s="70">
        <v>0</v>
      </c>
      <c r="G138" s="45">
        <v>0</v>
      </c>
      <c r="H138" s="45">
        <v>0</v>
      </c>
      <c r="I138" s="45">
        <v>0</v>
      </c>
      <c r="J138" s="84"/>
      <c r="K138" s="84"/>
      <c r="L138" s="84"/>
    </row>
    <row r="139" spans="2:12" x14ac:dyDescent="0.25">
      <c r="B139" s="71"/>
      <c r="C139" s="91"/>
      <c r="D139" s="92">
        <v>4241</v>
      </c>
      <c r="E139" s="92" t="s">
        <v>187</v>
      </c>
      <c r="F139" s="70">
        <v>0</v>
      </c>
      <c r="G139" s="45">
        <v>0</v>
      </c>
      <c r="H139" s="45">
        <v>395</v>
      </c>
      <c r="I139" s="45">
        <v>0</v>
      </c>
      <c r="J139" s="84"/>
      <c r="K139" s="84"/>
      <c r="L139" s="84"/>
    </row>
    <row r="140" spans="2:12" x14ac:dyDescent="0.25">
      <c r="B140" s="71"/>
      <c r="C140" s="91"/>
      <c r="D140" s="92"/>
      <c r="E140" s="92"/>
      <c r="F140" s="70"/>
      <c r="G140" s="45"/>
      <c r="H140" s="45"/>
      <c r="I140" s="45"/>
      <c r="J140" s="84"/>
      <c r="K140" s="84"/>
      <c r="L140" s="84"/>
    </row>
    <row r="141" spans="2:12" x14ac:dyDescent="0.25">
      <c r="B141" s="71"/>
      <c r="C141" s="91"/>
      <c r="D141" s="92"/>
      <c r="E141" s="92"/>
      <c r="F141" s="70"/>
      <c r="G141" s="45"/>
      <c r="H141" s="45"/>
      <c r="I141" s="45"/>
      <c r="J141" s="84"/>
      <c r="K141" s="84"/>
      <c r="L141" s="84"/>
    </row>
    <row r="142" spans="2:12" ht="19.149999999999999" customHeight="1" x14ac:dyDescent="0.25">
      <c r="B142" s="158" t="s">
        <v>160</v>
      </c>
      <c r="C142" s="159"/>
      <c r="D142" s="160"/>
      <c r="E142" s="90" t="s">
        <v>161</v>
      </c>
      <c r="F142" s="69">
        <f>F143</f>
        <v>117335</v>
      </c>
      <c r="G142" s="44">
        <v>0</v>
      </c>
      <c r="H142" s="44">
        <f>H143</f>
        <v>76841.84</v>
      </c>
      <c r="I142" s="44">
        <f>H142/F142*100</f>
        <v>65.48927430008095</v>
      </c>
      <c r="J142" s="84"/>
      <c r="K142" s="84"/>
      <c r="L142" s="84"/>
    </row>
    <row r="143" spans="2:12" ht="19.899999999999999" customHeight="1" x14ac:dyDescent="0.25">
      <c r="B143" s="158" t="s">
        <v>150</v>
      </c>
      <c r="C143" s="161"/>
      <c r="D143" s="162"/>
      <c r="E143" s="90" t="s">
        <v>193</v>
      </c>
      <c r="F143" s="69">
        <f>F144</f>
        <v>117335</v>
      </c>
      <c r="G143" s="44">
        <v>0</v>
      </c>
      <c r="H143" s="44">
        <f>H144</f>
        <v>76841.84</v>
      </c>
      <c r="I143" s="44">
        <f>H143/F143*100</f>
        <v>65.48927430008095</v>
      </c>
      <c r="J143" s="84"/>
      <c r="K143" s="84"/>
      <c r="L143" s="84"/>
    </row>
    <row r="144" spans="2:12" ht="16.899999999999999" customHeight="1" x14ac:dyDescent="0.25">
      <c r="B144" s="88"/>
      <c r="C144" s="89">
        <v>32</v>
      </c>
      <c r="D144" s="92"/>
      <c r="E144" s="41" t="s">
        <v>107</v>
      </c>
      <c r="F144" s="69">
        <v>117335</v>
      </c>
      <c r="G144" s="44">
        <v>0</v>
      </c>
      <c r="H144" s="44">
        <f>H145</f>
        <v>76841.84</v>
      </c>
      <c r="I144" s="44">
        <f>H144/F144*100</f>
        <v>65.48927430008095</v>
      </c>
      <c r="J144" s="84"/>
      <c r="K144" s="84"/>
      <c r="L144" s="84"/>
    </row>
    <row r="145" spans="2:12" ht="15.6" customHeight="1" x14ac:dyDescent="0.25">
      <c r="B145" s="88"/>
      <c r="C145" s="91"/>
      <c r="D145" s="92">
        <v>3222</v>
      </c>
      <c r="E145" s="92" t="s">
        <v>74</v>
      </c>
      <c r="F145" s="70">
        <v>0</v>
      </c>
      <c r="G145" s="45">
        <v>0</v>
      </c>
      <c r="H145" s="45">
        <v>76841.84</v>
      </c>
      <c r="I145" s="45">
        <v>0</v>
      </c>
      <c r="J145" s="84"/>
      <c r="K145" s="84"/>
      <c r="L145" s="84"/>
    </row>
    <row r="146" spans="2:12" ht="15" customHeight="1" x14ac:dyDescent="0.25">
      <c r="B146" s="88"/>
      <c r="C146" s="91"/>
      <c r="D146" s="92"/>
      <c r="E146" s="92"/>
      <c r="F146" s="70"/>
      <c r="G146" s="45"/>
      <c r="H146" s="45"/>
      <c r="I146" s="45"/>
      <c r="J146" s="84"/>
      <c r="K146" s="84"/>
      <c r="L146" s="84"/>
    </row>
    <row r="147" spans="2:12" ht="25.9" customHeight="1" x14ac:dyDescent="0.25">
      <c r="B147" s="158" t="s">
        <v>216</v>
      </c>
      <c r="C147" s="159"/>
      <c r="D147" s="160"/>
      <c r="E147" s="90" t="s">
        <v>162</v>
      </c>
      <c r="F147" s="69">
        <f>F148</f>
        <v>113854</v>
      </c>
      <c r="G147" s="44">
        <v>0</v>
      </c>
      <c r="H147" s="44">
        <f>H148</f>
        <v>54734.920000000006</v>
      </c>
      <c r="I147" s="44">
        <f>H147/F147*100</f>
        <v>48.074657016881275</v>
      </c>
      <c r="J147" s="84"/>
      <c r="K147" s="84"/>
      <c r="L147" s="84"/>
    </row>
    <row r="148" spans="2:12" ht="17.45" customHeight="1" x14ac:dyDescent="0.25">
      <c r="B148" s="158" t="s">
        <v>239</v>
      </c>
      <c r="C148" s="159"/>
      <c r="D148" s="160"/>
      <c r="E148" s="41" t="s">
        <v>240</v>
      </c>
      <c r="F148" s="69">
        <f>F149+F153</f>
        <v>113854</v>
      </c>
      <c r="G148" s="44">
        <v>0</v>
      </c>
      <c r="H148" s="44">
        <f>H149+H153</f>
        <v>54734.920000000006</v>
      </c>
      <c r="I148" s="44">
        <f>H148/F148*100</f>
        <v>48.074657016881275</v>
      </c>
      <c r="J148" s="84"/>
      <c r="K148" s="84"/>
      <c r="L148" s="84"/>
    </row>
    <row r="149" spans="2:12" ht="16.149999999999999" customHeight="1" x14ac:dyDescent="0.25">
      <c r="B149" s="88"/>
      <c r="C149" s="89">
        <v>31</v>
      </c>
      <c r="D149" s="90"/>
      <c r="E149" s="90" t="s">
        <v>180</v>
      </c>
      <c r="F149" s="69">
        <v>109214</v>
      </c>
      <c r="G149" s="44">
        <v>0</v>
      </c>
      <c r="H149" s="44">
        <f>H150+H151+H152</f>
        <v>53145.69</v>
      </c>
      <c r="I149" s="44">
        <f>H149/F149*100</f>
        <v>48.661975570897511</v>
      </c>
      <c r="J149" s="84"/>
      <c r="K149" s="84"/>
      <c r="L149" s="84"/>
    </row>
    <row r="150" spans="2:12" ht="18" customHeight="1" x14ac:dyDescent="0.25">
      <c r="B150" s="71"/>
      <c r="C150" s="91"/>
      <c r="D150" s="92">
        <v>3111</v>
      </c>
      <c r="E150" s="92" t="s">
        <v>194</v>
      </c>
      <c r="F150" s="70">
        <v>0</v>
      </c>
      <c r="G150" s="45">
        <v>0</v>
      </c>
      <c r="H150" s="45">
        <v>43133.65</v>
      </c>
      <c r="I150" s="45">
        <v>0</v>
      </c>
      <c r="J150" s="84"/>
      <c r="K150" s="84"/>
      <c r="L150" s="84"/>
    </row>
    <row r="151" spans="2:12" ht="15.6" customHeight="1" x14ac:dyDescent="0.25">
      <c r="B151" s="71"/>
      <c r="C151" s="91"/>
      <c r="D151" s="92">
        <v>3121</v>
      </c>
      <c r="E151" s="92" t="s">
        <v>64</v>
      </c>
      <c r="F151" s="70">
        <v>0</v>
      </c>
      <c r="G151" s="45">
        <v>0</v>
      </c>
      <c r="H151" s="45">
        <v>2900</v>
      </c>
      <c r="I151" s="45">
        <v>0</v>
      </c>
      <c r="J151" s="84"/>
      <c r="K151" s="84"/>
      <c r="L151" s="84"/>
    </row>
    <row r="152" spans="2:12" ht="15.6" customHeight="1" x14ac:dyDescent="0.25">
      <c r="B152" s="71"/>
      <c r="C152" s="91"/>
      <c r="D152" s="92">
        <v>3132</v>
      </c>
      <c r="E152" s="92" t="s">
        <v>195</v>
      </c>
      <c r="F152" s="70">
        <v>0</v>
      </c>
      <c r="G152" s="45">
        <v>0</v>
      </c>
      <c r="H152" s="45">
        <v>7112.04</v>
      </c>
      <c r="I152" s="45">
        <v>0</v>
      </c>
      <c r="J152" s="84"/>
      <c r="K152" s="84"/>
      <c r="L152" s="84"/>
    </row>
    <row r="153" spans="2:12" ht="18" customHeight="1" x14ac:dyDescent="0.25">
      <c r="B153" s="88"/>
      <c r="C153" s="89">
        <v>32</v>
      </c>
      <c r="D153" s="90"/>
      <c r="E153" s="41" t="s">
        <v>107</v>
      </c>
      <c r="F153" s="69">
        <v>4640</v>
      </c>
      <c r="G153" s="44">
        <v>0</v>
      </c>
      <c r="H153" s="44">
        <v>1589.23</v>
      </c>
      <c r="I153" s="44">
        <f>H153/F153*100</f>
        <v>34.250646551724138</v>
      </c>
      <c r="J153" s="84"/>
      <c r="K153" s="84"/>
      <c r="L153" s="84"/>
    </row>
    <row r="154" spans="2:12" ht="18" customHeight="1" x14ac:dyDescent="0.25">
      <c r="B154" s="88"/>
      <c r="C154" s="89"/>
      <c r="D154" s="92">
        <v>3211</v>
      </c>
      <c r="E154" s="42" t="s">
        <v>68</v>
      </c>
      <c r="F154" s="70">
        <v>0</v>
      </c>
      <c r="G154" s="45">
        <v>0</v>
      </c>
      <c r="H154" s="45">
        <v>120</v>
      </c>
      <c r="I154" s="45">
        <v>0</v>
      </c>
      <c r="J154" s="84"/>
      <c r="K154" s="84"/>
      <c r="L154" s="84"/>
    </row>
    <row r="155" spans="2:12" ht="25.15" customHeight="1" x14ac:dyDescent="0.25">
      <c r="B155" s="71"/>
      <c r="C155" s="91"/>
      <c r="D155" s="92">
        <v>3212</v>
      </c>
      <c r="E155" s="42" t="s">
        <v>181</v>
      </c>
      <c r="F155" s="70">
        <v>0</v>
      </c>
      <c r="G155" s="45">
        <v>0</v>
      </c>
      <c r="H155" s="45">
        <v>1469.23</v>
      </c>
      <c r="I155" s="45">
        <v>0</v>
      </c>
      <c r="J155" s="84"/>
      <c r="K155" s="84"/>
      <c r="L155" s="84"/>
    </row>
    <row r="156" spans="2:12" ht="15.6" customHeight="1" x14ac:dyDescent="0.25">
      <c r="B156" s="163"/>
      <c r="C156" s="164"/>
      <c r="D156" s="165"/>
      <c r="E156" s="92"/>
      <c r="F156" s="70"/>
      <c r="G156" s="45"/>
      <c r="H156" s="45"/>
      <c r="I156" s="45"/>
      <c r="J156" s="84"/>
      <c r="K156" s="84"/>
      <c r="L156" s="84"/>
    </row>
    <row r="157" spans="2:12" ht="20.45" customHeight="1" x14ac:dyDescent="0.25">
      <c r="B157" s="158" t="s">
        <v>163</v>
      </c>
      <c r="C157" s="159"/>
      <c r="D157" s="160"/>
      <c r="E157" s="90" t="s">
        <v>164</v>
      </c>
      <c r="F157" s="69">
        <f>F158+F164</f>
        <v>1160</v>
      </c>
      <c r="G157" s="44">
        <v>0</v>
      </c>
      <c r="H157" s="44">
        <f>H158+H164</f>
        <v>265.18</v>
      </c>
      <c r="I157" s="44">
        <v>0</v>
      </c>
      <c r="J157" s="84"/>
      <c r="K157" s="84"/>
      <c r="L157" s="84"/>
    </row>
    <row r="158" spans="2:12" ht="18" customHeight="1" x14ac:dyDescent="0.25">
      <c r="B158" s="158" t="s">
        <v>165</v>
      </c>
      <c r="C158" s="159"/>
      <c r="D158" s="160"/>
      <c r="E158" s="90" t="s">
        <v>166</v>
      </c>
      <c r="F158" s="69">
        <f>F159</f>
        <v>0</v>
      </c>
      <c r="G158" s="44">
        <v>0</v>
      </c>
      <c r="H158" s="44">
        <v>0</v>
      </c>
      <c r="I158" s="44">
        <v>0</v>
      </c>
      <c r="J158" s="84"/>
      <c r="K158" s="84"/>
      <c r="L158" s="84"/>
    </row>
    <row r="159" spans="2:12" x14ac:dyDescent="0.25">
      <c r="B159" s="158" t="s">
        <v>124</v>
      </c>
      <c r="C159" s="159"/>
      <c r="D159" s="160"/>
      <c r="E159" s="41" t="s">
        <v>146</v>
      </c>
      <c r="F159" s="69">
        <v>0</v>
      </c>
      <c r="G159" s="44">
        <v>0</v>
      </c>
      <c r="H159" s="44">
        <v>0</v>
      </c>
      <c r="I159" s="44">
        <v>0</v>
      </c>
      <c r="J159" s="84"/>
      <c r="K159" s="84"/>
      <c r="L159" s="84"/>
    </row>
    <row r="160" spans="2:12" ht="30.6" customHeight="1" x14ac:dyDescent="0.25">
      <c r="B160" s="88"/>
      <c r="C160" s="89">
        <v>42</v>
      </c>
      <c r="D160" s="90"/>
      <c r="E160" s="90" t="s">
        <v>183</v>
      </c>
      <c r="F160" s="69">
        <v>0</v>
      </c>
      <c r="G160" s="44">
        <v>0</v>
      </c>
      <c r="H160" s="44">
        <v>0</v>
      </c>
      <c r="I160" s="44">
        <v>0</v>
      </c>
      <c r="J160" s="84"/>
      <c r="K160" s="84"/>
      <c r="L160" s="84"/>
    </row>
    <row r="161" spans="2:12" ht="20.45" customHeight="1" x14ac:dyDescent="0.25">
      <c r="B161" s="88"/>
      <c r="C161" s="91"/>
      <c r="D161" s="92">
        <v>4221</v>
      </c>
      <c r="E161" s="92" t="s">
        <v>189</v>
      </c>
      <c r="F161" s="70">
        <v>0</v>
      </c>
      <c r="G161" s="45">
        <v>0</v>
      </c>
      <c r="H161" s="45">
        <v>0</v>
      </c>
      <c r="I161" s="45">
        <v>0</v>
      </c>
      <c r="J161" s="84"/>
      <c r="K161" s="84"/>
      <c r="L161" s="84"/>
    </row>
    <row r="162" spans="2:12" ht="19.899999999999999" customHeight="1" x14ac:dyDescent="0.25">
      <c r="B162" s="71"/>
      <c r="C162" s="91"/>
      <c r="D162" s="92">
        <v>4223</v>
      </c>
      <c r="E162" s="92" t="s">
        <v>101</v>
      </c>
      <c r="F162" s="70">
        <v>0</v>
      </c>
      <c r="G162" s="45">
        <v>0</v>
      </c>
      <c r="H162" s="45">
        <v>0</v>
      </c>
      <c r="I162" s="45">
        <v>0</v>
      </c>
      <c r="J162" s="84"/>
      <c r="K162" s="84"/>
      <c r="L162" s="84"/>
    </row>
    <row r="163" spans="2:12" x14ac:dyDescent="0.25">
      <c r="B163" s="71"/>
      <c r="C163" s="91"/>
      <c r="D163" s="92"/>
      <c r="E163" s="92"/>
      <c r="F163" s="70"/>
      <c r="G163" s="45"/>
      <c r="H163" s="45"/>
      <c r="I163" s="45"/>
      <c r="J163" s="84"/>
      <c r="K163" s="84"/>
      <c r="L163" s="84"/>
    </row>
    <row r="164" spans="2:12" x14ac:dyDescent="0.25">
      <c r="B164" s="158" t="s">
        <v>167</v>
      </c>
      <c r="C164" s="159"/>
      <c r="D164" s="160"/>
      <c r="E164" s="90" t="s">
        <v>168</v>
      </c>
      <c r="F164" s="69">
        <f>F165</f>
        <v>1160</v>
      </c>
      <c r="G164" s="44">
        <v>0</v>
      </c>
      <c r="H164" s="44">
        <f>H165</f>
        <v>265.18</v>
      </c>
      <c r="I164" s="44">
        <f>H164/F164*100</f>
        <v>22.860344827586207</v>
      </c>
      <c r="J164" s="84"/>
      <c r="K164" s="84"/>
      <c r="L164" s="84"/>
    </row>
    <row r="165" spans="2:12" x14ac:dyDescent="0.25">
      <c r="B165" s="158" t="s">
        <v>124</v>
      </c>
      <c r="C165" s="161"/>
      <c r="D165" s="162"/>
      <c r="E165" s="41" t="s">
        <v>146</v>
      </c>
      <c r="F165" s="69">
        <f>F166</f>
        <v>1160</v>
      </c>
      <c r="G165" s="44">
        <v>0</v>
      </c>
      <c r="H165" s="44">
        <f>H166</f>
        <v>265.18</v>
      </c>
      <c r="I165" s="44">
        <f>H165/F165*100</f>
        <v>22.860344827586207</v>
      </c>
      <c r="J165" s="84"/>
      <c r="K165" s="84"/>
      <c r="L165" s="84"/>
    </row>
    <row r="166" spans="2:12" ht="25.5" x14ac:dyDescent="0.25">
      <c r="B166" s="88"/>
      <c r="C166" s="89">
        <v>42</v>
      </c>
      <c r="D166" s="90"/>
      <c r="E166" s="90" t="s">
        <v>183</v>
      </c>
      <c r="F166" s="69">
        <v>1160</v>
      </c>
      <c r="G166" s="44">
        <v>0</v>
      </c>
      <c r="H166" s="44">
        <f>H167</f>
        <v>265.18</v>
      </c>
      <c r="I166" s="44">
        <f>H166/F166*100</f>
        <v>22.860344827586207</v>
      </c>
      <c r="J166" s="84"/>
      <c r="K166" s="84"/>
      <c r="L166" s="84"/>
    </row>
    <row r="167" spans="2:12" x14ac:dyDescent="0.25">
      <c r="B167" s="88"/>
      <c r="C167" s="91"/>
      <c r="D167" s="92">
        <v>4241</v>
      </c>
      <c r="E167" s="92" t="s">
        <v>187</v>
      </c>
      <c r="F167" s="70">
        <v>0</v>
      </c>
      <c r="G167" s="45">
        <v>0</v>
      </c>
      <c r="H167" s="45">
        <v>265.18</v>
      </c>
      <c r="I167" s="45">
        <v>0</v>
      </c>
      <c r="J167" s="84"/>
      <c r="K167" s="84"/>
      <c r="L167" s="84"/>
    </row>
    <row r="168" spans="2:12" x14ac:dyDescent="0.25">
      <c r="B168" s="88"/>
      <c r="C168" s="91"/>
      <c r="D168" s="92"/>
      <c r="E168" s="92"/>
      <c r="F168" s="70"/>
      <c r="G168" s="45"/>
      <c r="H168" s="45"/>
      <c r="I168" s="45"/>
      <c r="J168" s="84"/>
      <c r="K168" s="84"/>
      <c r="L168" s="84"/>
    </row>
    <row r="169" spans="2:12" x14ac:dyDescent="0.25">
      <c r="B169" s="158" t="s">
        <v>170</v>
      </c>
      <c r="C169" s="159"/>
      <c r="D169" s="160"/>
      <c r="E169" s="90" t="s">
        <v>169</v>
      </c>
      <c r="F169" s="69">
        <f>F170</f>
        <v>1955607</v>
      </c>
      <c r="G169" s="45">
        <v>0</v>
      </c>
      <c r="H169" s="44">
        <f>H170</f>
        <v>968088.69</v>
      </c>
      <c r="I169" s="45">
        <f>H169/F169*100</f>
        <v>49.503233011540658</v>
      </c>
      <c r="J169" s="84"/>
      <c r="K169" s="84"/>
      <c r="L169" s="84"/>
    </row>
    <row r="170" spans="2:12" x14ac:dyDescent="0.25">
      <c r="B170" s="158" t="s">
        <v>171</v>
      </c>
      <c r="C170" s="159"/>
      <c r="D170" s="160"/>
      <c r="E170" s="90" t="s">
        <v>169</v>
      </c>
      <c r="F170" s="69">
        <f>F171</f>
        <v>1955607</v>
      </c>
      <c r="G170" s="45">
        <v>0</v>
      </c>
      <c r="H170" s="44">
        <f>H171</f>
        <v>968088.69</v>
      </c>
      <c r="I170" s="45">
        <f>H170/F170*100</f>
        <v>49.503233011540658</v>
      </c>
      <c r="J170" s="84"/>
      <c r="K170" s="84"/>
      <c r="L170" s="84"/>
    </row>
    <row r="171" spans="2:12" ht="14.45" customHeight="1" x14ac:dyDescent="0.25">
      <c r="B171" s="158" t="s">
        <v>150</v>
      </c>
      <c r="C171" s="159"/>
      <c r="D171" s="160"/>
      <c r="E171" s="90" t="s">
        <v>196</v>
      </c>
      <c r="F171" s="69">
        <f>F172+F177</f>
        <v>1955607</v>
      </c>
      <c r="G171" s="44">
        <v>0</v>
      </c>
      <c r="H171" s="44">
        <f>H172+H177+H183</f>
        <v>968088.69</v>
      </c>
      <c r="I171" s="44">
        <f>H171/F171*100</f>
        <v>49.503233011540658</v>
      </c>
      <c r="J171" s="84"/>
      <c r="K171" s="84"/>
      <c r="L171" s="84"/>
    </row>
    <row r="172" spans="2:12" x14ac:dyDescent="0.25">
      <c r="B172" s="93"/>
      <c r="C172" s="94">
        <v>31</v>
      </c>
      <c r="D172" s="95"/>
      <c r="E172" s="39" t="s">
        <v>180</v>
      </c>
      <c r="F172" s="69">
        <v>1922407</v>
      </c>
      <c r="G172" s="44">
        <v>0</v>
      </c>
      <c r="H172" s="44">
        <f>H173+H174+H175+H176</f>
        <v>946971.95</v>
      </c>
      <c r="I172" s="44">
        <f>H172/F172*100</f>
        <v>49.259701509617884</v>
      </c>
      <c r="J172" s="84"/>
      <c r="K172" s="84"/>
      <c r="L172" s="84"/>
    </row>
    <row r="173" spans="2:12" x14ac:dyDescent="0.25">
      <c r="B173" s="51"/>
      <c r="C173" s="52"/>
      <c r="D173" s="53">
        <v>3111</v>
      </c>
      <c r="E173" s="42" t="s">
        <v>29</v>
      </c>
      <c r="F173" s="70">
        <v>0</v>
      </c>
      <c r="G173" s="45">
        <v>0</v>
      </c>
      <c r="H173" s="45">
        <v>928864.85</v>
      </c>
      <c r="I173" s="45">
        <v>0</v>
      </c>
      <c r="J173" s="84"/>
      <c r="K173" s="84"/>
      <c r="L173" s="84"/>
    </row>
    <row r="174" spans="2:12" x14ac:dyDescent="0.25">
      <c r="B174" s="51"/>
      <c r="C174" s="52"/>
      <c r="D174" s="53">
        <v>3121</v>
      </c>
      <c r="E174" s="42" t="s">
        <v>64</v>
      </c>
      <c r="F174" s="70">
        <v>0</v>
      </c>
      <c r="G174" s="45">
        <v>0</v>
      </c>
      <c r="H174" s="45">
        <v>18107.099999999999</v>
      </c>
      <c r="I174" s="45">
        <v>0</v>
      </c>
      <c r="J174" s="84"/>
      <c r="K174" s="84"/>
      <c r="L174" s="84"/>
    </row>
    <row r="175" spans="2:12" x14ac:dyDescent="0.25">
      <c r="B175" s="51"/>
      <c r="C175" s="52"/>
      <c r="D175" s="53">
        <v>3132</v>
      </c>
      <c r="E175" s="42" t="s">
        <v>228</v>
      </c>
      <c r="F175" s="70">
        <v>0</v>
      </c>
      <c r="G175" s="45">
        <v>0</v>
      </c>
      <c r="H175" s="45">
        <v>0</v>
      </c>
      <c r="I175" s="45">
        <v>0</v>
      </c>
      <c r="J175" s="84"/>
      <c r="K175" s="84"/>
      <c r="L175" s="84"/>
    </row>
    <row r="176" spans="2:12" ht="25.5" x14ac:dyDescent="0.25">
      <c r="B176" s="51"/>
      <c r="C176" s="52"/>
      <c r="D176" s="53">
        <v>3133</v>
      </c>
      <c r="E176" s="42" t="s">
        <v>227</v>
      </c>
      <c r="F176" s="70">
        <v>0</v>
      </c>
      <c r="G176" s="45">
        <v>0</v>
      </c>
      <c r="H176" s="45">
        <v>0</v>
      </c>
      <c r="I176" s="45">
        <v>0</v>
      </c>
      <c r="J176" s="84"/>
      <c r="K176" s="84"/>
      <c r="L176" s="84"/>
    </row>
    <row r="177" spans="2:12" x14ac:dyDescent="0.25">
      <c r="B177" s="93"/>
      <c r="C177" s="94">
        <v>32</v>
      </c>
      <c r="D177" s="95"/>
      <c r="E177" s="41" t="s">
        <v>107</v>
      </c>
      <c r="F177" s="69">
        <v>33200</v>
      </c>
      <c r="G177" s="44">
        <v>0</v>
      </c>
      <c r="H177" s="44">
        <f>H178+H179+H180+H181+H182</f>
        <v>21116.74</v>
      </c>
      <c r="I177" s="44">
        <f>H177/F177*100</f>
        <v>63.604638554216876</v>
      </c>
      <c r="J177" s="84"/>
      <c r="K177" s="84"/>
      <c r="L177" s="84"/>
    </row>
    <row r="178" spans="2:12" x14ac:dyDescent="0.25">
      <c r="B178" s="93"/>
      <c r="C178" s="94"/>
      <c r="D178" s="53">
        <v>3211</v>
      </c>
      <c r="E178" s="42" t="s">
        <v>68</v>
      </c>
      <c r="F178" s="70">
        <v>0</v>
      </c>
      <c r="G178" s="45">
        <v>0</v>
      </c>
      <c r="H178" s="45">
        <v>0</v>
      </c>
      <c r="I178" s="45">
        <v>0</v>
      </c>
      <c r="J178" s="84"/>
      <c r="K178" s="84"/>
      <c r="L178" s="84"/>
    </row>
    <row r="179" spans="2:12" x14ac:dyDescent="0.25">
      <c r="B179" s="93"/>
      <c r="C179" s="94"/>
      <c r="D179" s="53">
        <v>3221</v>
      </c>
      <c r="E179" s="42" t="s">
        <v>73</v>
      </c>
      <c r="F179" s="70">
        <v>0</v>
      </c>
      <c r="G179" s="45">
        <v>0</v>
      </c>
      <c r="H179" s="45">
        <v>0</v>
      </c>
      <c r="I179" s="45">
        <v>0</v>
      </c>
      <c r="J179" s="84"/>
      <c r="K179" s="84"/>
      <c r="L179" s="84"/>
    </row>
    <row r="180" spans="2:12" x14ac:dyDescent="0.25">
      <c r="B180" s="51"/>
      <c r="C180" s="52"/>
      <c r="D180" s="53">
        <v>3212</v>
      </c>
      <c r="E180" s="42" t="s">
        <v>197</v>
      </c>
      <c r="F180" s="70">
        <v>0</v>
      </c>
      <c r="G180" s="45">
        <v>0</v>
      </c>
      <c r="H180" s="45">
        <v>17588.740000000002</v>
      </c>
      <c r="I180" s="45">
        <v>0</v>
      </c>
      <c r="J180" s="84"/>
      <c r="K180" s="84"/>
      <c r="L180" s="84"/>
    </row>
    <row r="181" spans="2:12" x14ac:dyDescent="0.25">
      <c r="B181" s="51"/>
      <c r="C181" s="52"/>
      <c r="D181" s="53">
        <v>3295</v>
      </c>
      <c r="E181" s="42" t="s">
        <v>98</v>
      </c>
      <c r="F181" s="70">
        <v>0</v>
      </c>
      <c r="G181" s="45">
        <v>0</v>
      </c>
      <c r="H181" s="45">
        <v>3528</v>
      </c>
      <c r="I181" s="45">
        <v>0</v>
      </c>
      <c r="J181" s="84"/>
      <c r="K181" s="84"/>
      <c r="L181" s="84"/>
    </row>
    <row r="182" spans="2:12" x14ac:dyDescent="0.25">
      <c r="B182" s="51"/>
      <c r="C182" s="52"/>
      <c r="D182" s="53">
        <v>3296</v>
      </c>
      <c r="E182" s="42" t="s">
        <v>99</v>
      </c>
      <c r="F182" s="70">
        <v>0</v>
      </c>
      <c r="G182" s="45">
        <v>0</v>
      </c>
      <c r="H182" s="45">
        <v>0</v>
      </c>
      <c r="I182" s="45">
        <v>0</v>
      </c>
      <c r="J182" s="84"/>
      <c r="K182" s="84"/>
      <c r="L182" s="84"/>
    </row>
    <row r="183" spans="2:12" x14ac:dyDescent="0.25">
      <c r="B183" s="93"/>
      <c r="C183" s="94">
        <v>34</v>
      </c>
      <c r="D183" s="95" t="s">
        <v>52</v>
      </c>
      <c r="E183" s="41" t="s">
        <v>111</v>
      </c>
      <c r="F183" s="69">
        <v>0</v>
      </c>
      <c r="G183" s="44">
        <v>0</v>
      </c>
      <c r="H183" s="44">
        <v>0</v>
      </c>
      <c r="I183" s="44">
        <v>0</v>
      </c>
      <c r="J183" s="84"/>
      <c r="K183" s="84"/>
      <c r="L183" s="84"/>
    </row>
    <row r="184" spans="2:12" ht="25.5" x14ac:dyDescent="0.25">
      <c r="B184" s="51"/>
      <c r="C184" s="52"/>
      <c r="D184" s="53">
        <v>3433</v>
      </c>
      <c r="E184" s="42" t="s">
        <v>226</v>
      </c>
      <c r="F184" s="70">
        <v>0</v>
      </c>
      <c r="G184" s="45">
        <v>0</v>
      </c>
      <c r="H184" s="45">
        <v>0</v>
      </c>
      <c r="I184" s="45">
        <v>0</v>
      </c>
      <c r="J184" s="84"/>
      <c r="K184" s="84"/>
      <c r="L184" s="84"/>
    </row>
    <row r="185" spans="2:12" x14ac:dyDescent="0.25"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</row>
    <row r="186" spans="2:12" x14ac:dyDescent="0.25">
      <c r="B186" s="84"/>
      <c r="C186" s="84"/>
      <c r="D186" s="84"/>
      <c r="E186" s="84"/>
      <c r="F186" s="84"/>
      <c r="G186" s="84"/>
      <c r="H186" s="84"/>
      <c r="I186" s="84"/>
      <c r="J186" s="65"/>
    </row>
    <row r="187" spans="2:12" x14ac:dyDescent="0.25">
      <c r="H187" s="65"/>
      <c r="I187" s="65"/>
      <c r="J187" s="65"/>
    </row>
    <row r="188" spans="2:12" x14ac:dyDescent="0.25">
      <c r="H188" s="65"/>
      <c r="I188" s="65"/>
      <c r="J188" s="65"/>
    </row>
  </sheetData>
  <mergeCells count="44">
    <mergeCell ref="B80:D80"/>
    <mergeCell ref="B44:D44"/>
    <mergeCell ref="B45:D45"/>
    <mergeCell ref="B93:D93"/>
    <mergeCell ref="B103:D103"/>
    <mergeCell ref="B2:I2"/>
    <mergeCell ref="B8:D8"/>
    <mergeCell ref="B12:D12"/>
    <mergeCell ref="B13:D13"/>
    <mergeCell ref="B10:D10"/>
    <mergeCell ref="B9:D9"/>
    <mergeCell ref="B11:D11"/>
    <mergeCell ref="B4:I4"/>
    <mergeCell ref="B6:E6"/>
    <mergeCell ref="B7:E7"/>
    <mergeCell ref="B122:D122"/>
    <mergeCell ref="B123:D123"/>
    <mergeCell ref="B107:D107"/>
    <mergeCell ref="B111:D111"/>
    <mergeCell ref="B36:D36"/>
    <mergeCell ref="B43:D43"/>
    <mergeCell ref="B72:D72"/>
    <mergeCell ref="B76:D76"/>
    <mergeCell ref="B102:D102"/>
    <mergeCell ref="B88:D88"/>
    <mergeCell ref="B117:D117"/>
    <mergeCell ref="B37:D37"/>
    <mergeCell ref="B50:D50"/>
    <mergeCell ref="B71:D71"/>
    <mergeCell ref="B116:D116"/>
    <mergeCell ref="B112:D112"/>
    <mergeCell ref="B143:D143"/>
    <mergeCell ref="B142:D142"/>
    <mergeCell ref="B147:D147"/>
    <mergeCell ref="B156:D156"/>
    <mergeCell ref="B148:D148"/>
    <mergeCell ref="B169:D169"/>
    <mergeCell ref="B170:D170"/>
    <mergeCell ref="B171:D171"/>
    <mergeCell ref="B157:D157"/>
    <mergeCell ref="B158:D158"/>
    <mergeCell ref="B159:D159"/>
    <mergeCell ref="B164:D164"/>
    <mergeCell ref="B165:D165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KAMEN</cp:lastModifiedBy>
  <cp:lastPrinted>2025-07-18T07:27:24Z</cp:lastPrinted>
  <dcterms:created xsi:type="dcterms:W3CDTF">2022-08-12T12:51:27Z</dcterms:created>
  <dcterms:modified xsi:type="dcterms:W3CDTF">2025-07-18T07:27:48Z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