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EN\Desktop\IZVRŠENJE PLANA\"/>
    </mc:Choice>
  </mc:AlternateContent>
  <bookViews>
    <workbookView xWindow="0" yWindow="0" windowWidth="28800" windowHeight="1221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definedNames>
    <definedName name="_xlnm.Print_Area" localSheetId="1">' Račun prihoda i rashoda'!$B$1:$I$100</definedName>
    <definedName name="_xlnm.Print_Area" localSheetId="0">SAŽETAK!$B$1:$L$27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L31" i="3"/>
  <c r="K31" i="3"/>
  <c r="L32" i="3"/>
  <c r="K32" i="3"/>
  <c r="K33" i="3"/>
  <c r="J31" i="3"/>
  <c r="L19" i="3"/>
  <c r="K19" i="3"/>
  <c r="H26" i="3"/>
  <c r="H25" i="3" s="1"/>
  <c r="H6" i="8"/>
  <c r="G6" i="8"/>
  <c r="H37" i="7"/>
  <c r="H36" i="7" s="1"/>
  <c r="H35" i="7" s="1"/>
  <c r="H11" i="7" s="1"/>
  <c r="H73" i="7"/>
  <c r="H72" i="7" s="1"/>
  <c r="H47" i="7"/>
  <c r="H48" i="7"/>
  <c r="H52" i="7"/>
  <c r="F7" i="5"/>
  <c r="F17" i="5"/>
  <c r="F6" i="5" s="1"/>
  <c r="F27" i="5"/>
  <c r="F26" i="5"/>
  <c r="F37" i="5"/>
  <c r="H39" i="3"/>
  <c r="H13" i="3"/>
  <c r="H12" i="3" s="1"/>
  <c r="H15" i="1"/>
  <c r="F83" i="7"/>
  <c r="F47" i="7"/>
  <c r="F43" i="7"/>
  <c r="F12" i="7"/>
  <c r="F11" i="7" s="1"/>
  <c r="H100" i="7"/>
  <c r="I100" i="7" s="1"/>
  <c r="H94" i="7"/>
  <c r="H93" i="7" s="1"/>
  <c r="H84" i="7"/>
  <c r="H83" i="7" s="1"/>
  <c r="F79" i="7"/>
  <c r="F72" i="7"/>
  <c r="H132" i="7"/>
  <c r="H145" i="7"/>
  <c r="F129" i="7"/>
  <c r="F128" i="7" s="1"/>
  <c r="H167" i="7"/>
  <c r="H163" i="7"/>
  <c r="H178" i="7"/>
  <c r="H177" i="7" s="1"/>
  <c r="H176" i="7" s="1"/>
  <c r="H107" i="7"/>
  <c r="H106" i="7" s="1"/>
  <c r="H111" i="7"/>
  <c r="H110" i="7" s="1"/>
  <c r="H173" i="7"/>
  <c r="H172" i="7" s="1"/>
  <c r="H171" i="7" s="1"/>
  <c r="H204" i="7"/>
  <c r="H209" i="7"/>
  <c r="H192" i="7"/>
  <c r="H185" i="7" s="1"/>
  <c r="F192" i="7"/>
  <c r="F185" i="7" s="1"/>
  <c r="F162" i="7"/>
  <c r="F161" i="7" s="1"/>
  <c r="F177" i="7"/>
  <c r="F176" i="7" s="1"/>
  <c r="F203" i="7"/>
  <c r="F202" i="7" s="1"/>
  <c r="F201" i="7" s="1"/>
  <c r="F172" i="7"/>
  <c r="F171" i="7" s="1"/>
  <c r="J39" i="3"/>
  <c r="J38" i="3" s="1"/>
  <c r="K72" i="3"/>
  <c r="J13" i="3"/>
  <c r="J12" i="3" s="1"/>
  <c r="J11" i="3" s="1"/>
  <c r="J10" i="3" s="1"/>
  <c r="G22" i="3"/>
  <c r="G21" i="3" s="1"/>
  <c r="G11" i="3" s="1"/>
  <c r="G10" i="3" s="1"/>
  <c r="G25" i="3"/>
  <c r="G31" i="3"/>
  <c r="G30" i="3" s="1"/>
  <c r="J15" i="1"/>
  <c r="J16" i="1" s="1"/>
  <c r="F71" i="7" l="1"/>
  <c r="F42" i="7"/>
  <c r="H11" i="3"/>
  <c r="H10" i="3" s="1"/>
  <c r="H99" i="7"/>
  <c r="I99" i="7" s="1"/>
  <c r="I192" i="7"/>
  <c r="I185" i="7"/>
  <c r="H203" i="7"/>
  <c r="H202" i="7" s="1"/>
  <c r="H201" i="7" s="1"/>
  <c r="H162" i="7"/>
  <c r="H161" i="7" s="1"/>
  <c r="H129" i="7"/>
  <c r="H105" i="7"/>
  <c r="H89" i="3"/>
  <c r="G73" i="3"/>
  <c r="G80" i="3"/>
  <c r="G79" i="3" s="1"/>
  <c r="G38" i="3"/>
  <c r="D26" i="5"/>
  <c r="D27" i="5"/>
  <c r="D37" i="5"/>
  <c r="C27" i="5"/>
  <c r="C26" i="5" s="1"/>
  <c r="C37" i="5"/>
  <c r="C34" i="5"/>
  <c r="C31" i="5"/>
  <c r="D7" i="5"/>
  <c r="D17" i="5"/>
  <c r="C18" i="5"/>
  <c r="C14" i="5"/>
  <c r="C7" i="5"/>
  <c r="C6" i="5"/>
  <c r="D6" i="5" l="1"/>
  <c r="H6" i="5" s="1"/>
  <c r="H7" i="5"/>
  <c r="H128" i="7"/>
  <c r="K17" i="3"/>
  <c r="H19" i="5"/>
  <c r="H29" i="5"/>
  <c r="G29" i="5"/>
  <c r="G28" i="5"/>
  <c r="K27" i="3"/>
  <c r="L27" i="3"/>
  <c r="L83" i="3"/>
  <c r="I182" i="7"/>
  <c r="I167" i="7"/>
  <c r="I73" i="7"/>
  <c r="H71" i="7"/>
  <c r="I204" i="7"/>
  <c r="I111" i="7"/>
  <c r="I110" i="7"/>
  <c r="I94" i="7"/>
  <c r="I93" i="7"/>
  <c r="I83" i="7"/>
  <c r="I161" i="7" l="1"/>
  <c r="I203" i="7"/>
  <c r="I176" i="7"/>
  <c r="I177" i="7"/>
  <c r="I163" i="7"/>
  <c r="I71" i="7"/>
  <c r="I72" i="7"/>
  <c r="I178" i="7"/>
  <c r="I84" i="7"/>
  <c r="I209" i="7"/>
  <c r="I162" i="7" l="1"/>
  <c r="I201" i="7"/>
  <c r="I202" i="7"/>
  <c r="I173" i="7" l="1"/>
  <c r="I172" i="7"/>
  <c r="I171" i="7"/>
  <c r="I145" i="7"/>
  <c r="I132" i="7"/>
  <c r="I129" i="7"/>
  <c r="I125" i="7"/>
  <c r="I124" i="7"/>
  <c r="I123" i="7"/>
  <c r="I114" i="7"/>
  <c r="I115" i="7"/>
  <c r="I116" i="7"/>
  <c r="F105" i="7"/>
  <c r="F41" i="7" s="1"/>
  <c r="F10" i="7" s="1"/>
  <c r="I107" i="7"/>
  <c r="I48" i="7"/>
  <c r="I52" i="7"/>
  <c r="I105" i="7" l="1"/>
  <c r="I128" i="7"/>
  <c r="I47" i="7"/>
  <c r="I44" i="7" l="1"/>
  <c r="F9" i="7"/>
  <c r="F8" i="7" s="1"/>
  <c r="H43" i="7" l="1"/>
  <c r="H42" i="7" s="1"/>
  <c r="H41" i="7" s="1"/>
  <c r="H10" i="7" s="1"/>
  <c r="I37" i="7"/>
  <c r="H7" i="8"/>
  <c r="H8" i="8"/>
  <c r="H38" i="3"/>
  <c r="G34" i="5"/>
  <c r="H16" i="1"/>
  <c r="G26" i="5" l="1"/>
  <c r="G27" i="5"/>
  <c r="I43" i="7"/>
  <c r="K85" i="3"/>
  <c r="K84" i="3"/>
  <c r="K83" i="3"/>
  <c r="K71" i="3"/>
  <c r="G16" i="1"/>
  <c r="I41" i="7" l="1"/>
  <c r="H9" i="7"/>
  <c r="H8" i="7" s="1"/>
  <c r="I42" i="7"/>
  <c r="H37" i="5" l="1"/>
  <c r="G37" i="5"/>
  <c r="H32" i="5"/>
  <c r="H31" i="5"/>
  <c r="G32" i="5"/>
  <c r="G31" i="5"/>
  <c r="H28" i="5"/>
  <c r="H27" i="5"/>
  <c r="H34" i="5"/>
  <c r="L40" i="3"/>
  <c r="L79" i="3"/>
  <c r="L48" i="3"/>
  <c r="L90" i="3"/>
  <c r="L89" i="3"/>
  <c r="L39" i="3"/>
  <c r="I32" i="7"/>
  <c r="H18" i="5"/>
  <c r="H17" i="5"/>
  <c r="H15" i="5"/>
  <c r="H12" i="5"/>
  <c r="H11" i="5"/>
  <c r="H8" i="5"/>
  <c r="H26" i="5" l="1"/>
  <c r="L38" i="3"/>
  <c r="I36" i="7"/>
  <c r="L14" i="1"/>
  <c r="L13" i="1"/>
  <c r="L12" i="1"/>
  <c r="L10" i="1"/>
  <c r="L23" i="3"/>
  <c r="L14" i="3"/>
  <c r="I12" i="7"/>
  <c r="H14" i="5" l="1"/>
  <c r="I13" i="7"/>
  <c r="K99" i="3"/>
  <c r="K98" i="3"/>
  <c r="K92" i="3"/>
  <c r="K91" i="3"/>
  <c r="K90" i="3"/>
  <c r="K89" i="3"/>
  <c r="K81" i="3"/>
  <c r="K79" i="3"/>
  <c r="K78" i="3"/>
  <c r="K76" i="3"/>
  <c r="K75" i="3"/>
  <c r="K73" i="3"/>
  <c r="K70" i="3"/>
  <c r="K69" i="3"/>
  <c r="K68" i="3"/>
  <c r="K67" i="3"/>
  <c r="K65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6" i="3"/>
  <c r="K45" i="3"/>
  <c r="K44" i="3"/>
  <c r="K43" i="3"/>
  <c r="K42" i="3"/>
  <c r="K41" i="3"/>
  <c r="K40" i="3"/>
  <c r="K39" i="3"/>
  <c r="K14" i="1"/>
  <c r="K13" i="1"/>
  <c r="K10" i="1"/>
  <c r="G18" i="5"/>
  <c r="G17" i="5"/>
  <c r="G15" i="5"/>
  <c r="G12" i="5"/>
  <c r="G11" i="5"/>
  <c r="G6" i="5"/>
  <c r="G14" i="5"/>
  <c r="I11" i="7" l="1"/>
  <c r="L15" i="1"/>
  <c r="K15" i="1"/>
  <c r="I10" i="7" l="1"/>
  <c r="I106" i="7"/>
  <c r="K38" i="3"/>
  <c r="I9" i="7" l="1"/>
  <c r="K23" i="3"/>
  <c r="K14" i="3"/>
  <c r="I8" i="7" l="1"/>
  <c r="K18" i="3"/>
  <c r="L18" i="3"/>
  <c r="L25" i="3"/>
  <c r="L26" i="3"/>
  <c r="L12" i="3"/>
  <c r="L13" i="3"/>
  <c r="L21" i="3"/>
  <c r="L22" i="3"/>
  <c r="K13" i="3"/>
  <c r="K21" i="3"/>
  <c r="K12" i="3"/>
  <c r="L17" i="3"/>
  <c r="K22" i="3"/>
  <c r="K26" i="3" l="1"/>
  <c r="L11" i="3"/>
  <c r="K25" i="3"/>
  <c r="K11" i="3" l="1"/>
  <c r="L10" i="3"/>
  <c r="K10" i="3" l="1"/>
  <c r="G8" i="8" l="1"/>
  <c r="G7" i="8"/>
</calcChain>
</file>

<file path=xl/sharedStrings.xml><?xml version="1.0" encoding="utf-8"?>
<sst xmlns="http://schemas.openxmlformats.org/spreadsheetml/2006/main" count="524" uniqueCount="249">
  <si>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</si>
  <si>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</si>
  <si>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</si>
  <si>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</si>
  <si>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</si>
  <si>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</si>
  <si>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</si>
  <si>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</si>
  <si>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</si>
  <si>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II. POSEBNI DIO</t>
  </si>
  <si>
    <t>I. OPĆI DIO</t>
  </si>
  <si>
    <t>Materijalni rashodi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</si>
  <si>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</si>
  <si>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</si>
  <si>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</si>
  <si>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</si>
  <si>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</si>
  <si>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….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</si>
  <si>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</si>
  <si>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</si>
  <si>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</si>
  <si>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</si>
  <si>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</si>
  <si>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</si>
  <si>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</si>
  <si>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</si>
  <si>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</si>
  <si>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</si>
  <si>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(Bruto)</t>
  </si>
  <si>
    <t>Plaće za redovan rad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</si>
  <si>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</si>
  <si>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</si>
  <si>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</si>
  <si>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</si>
  <si>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</si>
  <si>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</si>
  <si>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</si>
  <si>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</si>
  <si>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</si>
  <si>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</si>
  <si>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</si>
  <si>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</si>
  <si>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</si>
  <si>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</si>
  <si>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</si>
  <si>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</si>
  <si>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</si>
  <si>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</si>
  <si>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</si>
  <si>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</si>
  <si>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</si>
  <si>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</si>
  <si>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</si>
  <si>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</si>
  <si>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</si>
  <si>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 xml:space="preserve">OSTVARENJE/IZVRŠENJE 
1.-12.2023. </t>
  </si>
  <si>
    <t xml:space="preserve"> </t>
  </si>
  <si>
    <t xml:space="preserve">Ostali nespomenuti prihodi </t>
  </si>
  <si>
    <t xml:space="preserve">Upravne i administrativne pristojbe  </t>
  </si>
  <si>
    <t xml:space="preserve">Prihodi od upravnih i administrativnih pristojbim pristojbi po oisebnim propisima naknada </t>
  </si>
  <si>
    <t>Prihodi iz nadležnog proračuna i od HZZO-a temeljem ugovorenih obveza</t>
  </si>
  <si>
    <t xml:space="preserve">Prihodi iz nadležnog proračuna za financiranje redovne djelatnosti proračunskih korisnika  </t>
  </si>
  <si>
    <t xml:space="preserve">Prihodi iz nadležnog proračuna za financiranje rashoda poslovanja  </t>
  </si>
  <si>
    <t xml:space="preserve">Prihodi od pruženih usluga  </t>
  </si>
  <si>
    <t xml:space="preserve">Prihodi od imovine  </t>
  </si>
  <si>
    <t xml:space="preserve">Prihodi od financijske imovine  </t>
  </si>
  <si>
    <t xml:space="preserve">Kamate na oročena sredstva i depozite po viđenju </t>
  </si>
  <si>
    <t xml:space="preserve">Tekuće donacije </t>
  </si>
  <si>
    <t xml:space="preserve">OSTVARENJE/ IZVRŠENJE 
1.-12.2023. </t>
  </si>
  <si>
    <t xml:space="preserve">Ostali rashodi za zaposlene </t>
  </si>
  <si>
    <t xml:space="preserve">Doprinos na plaće </t>
  </si>
  <si>
    <t xml:space="preserve">Doprinos za obvezno zdravstveno osiguranje </t>
  </si>
  <si>
    <t xml:space="preserve">Naknade troškova zaposlenima </t>
  </si>
  <si>
    <t xml:space="preserve">Službena putovanja </t>
  </si>
  <si>
    <t xml:space="preserve">Naknade za prijevoz, za rad na terenu i odvojeni život </t>
  </si>
  <si>
    <t xml:space="preserve">Stručno usavršavanje zaposlenih </t>
  </si>
  <si>
    <t xml:space="preserve">Ostale naknade troškova zaposlenih </t>
  </si>
  <si>
    <t>Rashodi za materijal i energiju</t>
  </si>
  <si>
    <t>Uredski materijal i ostali materijalni rashodi</t>
  </si>
  <si>
    <t xml:space="preserve">Materijal i sirovine </t>
  </si>
  <si>
    <t xml:space="preserve">Energija </t>
  </si>
  <si>
    <t xml:space="preserve">Materijal i dijelovi za tekuće investicijsko održavanje </t>
  </si>
  <si>
    <t xml:space="preserve">Sitan inventar i auto gume </t>
  </si>
  <si>
    <t xml:space="preserve">Službena , radna i zaštitna odjeća </t>
  </si>
  <si>
    <t>Rashodi za usluge</t>
  </si>
  <si>
    <t>Usluge telefona, poštei prijevoza</t>
  </si>
  <si>
    <t xml:space="preserve">Usluge tekućeg investicijskog održavanja </t>
  </si>
  <si>
    <t xml:space="preserve">Usluge promidžbe i informiranja </t>
  </si>
  <si>
    <t xml:space="preserve">Komunalne usluge </t>
  </si>
  <si>
    <t xml:space="preserve">Zakupnina i najamnina </t>
  </si>
  <si>
    <t xml:space="preserve">Zdravstvene i veterinarske usluge </t>
  </si>
  <si>
    <t xml:space="preserve">Intelektualne i osoben usluge </t>
  </si>
  <si>
    <t>Računalne usluge</t>
  </si>
  <si>
    <t xml:space="preserve">Ostale usluge </t>
  </si>
  <si>
    <t xml:space="preserve">Ostali nespomenuti rashodi poslovanja </t>
  </si>
  <si>
    <t xml:space="preserve">Reprezentacija </t>
  </si>
  <si>
    <t>Financijski rashodi</t>
  </si>
  <si>
    <t>Ostali financijski rashodi</t>
  </si>
  <si>
    <t xml:space="preserve">Bankarske usluge i usluge platnog prometa </t>
  </si>
  <si>
    <t xml:space="preserve">Rashodi za nabavu proizvedene dugotrajne imovine </t>
  </si>
  <si>
    <t xml:space="preserve">Računala i računalna oprema 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</si>
  <si>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</si>
  <si>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</si>
  <si>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Pristojbe i naknade </t>
  </si>
  <si>
    <t xml:space="preserve">Troškovi sudskih postupaka </t>
  </si>
  <si>
    <t xml:space="preserve">Zatezne kamate </t>
  </si>
  <si>
    <t xml:space="preserve">Oprema za održavanje i zaštitu </t>
  </si>
  <si>
    <t xml:space="preserve">Uređaji, strojevi i oprema za ostale namjene </t>
  </si>
  <si>
    <t xml:space="preserve">Knjige </t>
  </si>
  <si>
    <t xml:space="preserve">4 Prihod za posebne namjene </t>
  </si>
  <si>
    <t>5 Pomoći</t>
  </si>
  <si>
    <t xml:space="preserve">09 Obrazovanje </t>
  </si>
  <si>
    <t>Opći prihodi i primici</t>
  </si>
  <si>
    <t xml:space="preserve">Materijalni rashodi </t>
  </si>
  <si>
    <t xml:space="preserve">Stručno usavršavanje zaposlenika </t>
  </si>
  <si>
    <t xml:space="preserve">Ostale naknade troškova zaposlenima </t>
  </si>
  <si>
    <t xml:space="preserve">Računalne usluge </t>
  </si>
  <si>
    <t xml:space="preserve">Financijski rashodi </t>
  </si>
  <si>
    <t xml:space="preserve">Uredski materijal i ostali materijalni rashodi </t>
  </si>
  <si>
    <t>Program 4040</t>
  </si>
  <si>
    <t>Glava 00404</t>
  </si>
  <si>
    <t xml:space="preserve">Pomoći </t>
  </si>
  <si>
    <t>Ostali nespomenuti rashodi poslovanja</t>
  </si>
  <si>
    <t xml:space="preserve"> IZVRŠENJE 
1.-12.2023. </t>
  </si>
  <si>
    <t xml:space="preserve">Članarine i norme </t>
  </si>
  <si>
    <t>7=5/3*100</t>
  </si>
  <si>
    <t>5=4/2*100</t>
  </si>
  <si>
    <t xml:space="preserve">Intelektualne i osobne usluge </t>
  </si>
  <si>
    <t xml:space="preserve">Članarine </t>
  </si>
  <si>
    <t>Izvor 4.8.</t>
  </si>
  <si>
    <t>Izvor 5.1.</t>
  </si>
  <si>
    <t>Izvor 4.3.</t>
  </si>
  <si>
    <t>Izvor 1.1.</t>
  </si>
  <si>
    <t xml:space="preserve">  </t>
  </si>
  <si>
    <t xml:space="preserve">Naknade građanima i kućanstvima na zemelju osiguranja i druge naknade štete </t>
  </si>
  <si>
    <t xml:space="preserve">Ostale naknade građanima i kućanstvima iz proračuna </t>
  </si>
  <si>
    <t>Naknade građanima i kućanstvima u naravi</t>
  </si>
  <si>
    <t xml:space="preserve">Ostali rashodi  </t>
  </si>
  <si>
    <t xml:space="preserve">Tekuće donacije u novcu </t>
  </si>
  <si>
    <t xml:space="preserve">Komunikacijska oprema </t>
  </si>
  <si>
    <t xml:space="preserve">Sportska i glazbena oprema </t>
  </si>
  <si>
    <t xml:space="preserve">Instrumenti uređaji i strojevi </t>
  </si>
  <si>
    <t xml:space="preserve">Naknade troškova osobama izvan radnog odnosa </t>
  </si>
  <si>
    <t xml:space="preserve">091 Predškolsko i osnovno obrazovanje </t>
  </si>
  <si>
    <t>Redovana programska djelatnost OŠ</t>
  </si>
  <si>
    <t>Izvor 1.2.</t>
  </si>
  <si>
    <t xml:space="preserve">Prihod za decentralizirane funkcije </t>
  </si>
  <si>
    <t xml:space="preserve">KAPITALNA ULAGANJA U OPREMU -DECENTRALIZIRANA SREDSTVA </t>
  </si>
  <si>
    <t>PROGRAM 3201</t>
  </si>
  <si>
    <t xml:space="preserve">ŠIRE JAVNE POTREBE - IZNAD MINIMALNOG STANDARDA </t>
  </si>
  <si>
    <t>Aktivnost A320101</t>
  </si>
  <si>
    <t xml:space="preserve">SUFINANCIRANJE PRODUŽENOG BORAVKA I CJELODNEVNE NASTAVE  </t>
  </si>
  <si>
    <t xml:space="preserve">Prihod od grada </t>
  </si>
  <si>
    <t>Prihod za posebne namjene PK</t>
  </si>
  <si>
    <t xml:space="preserve"> Aktivnost A320102</t>
  </si>
  <si>
    <t xml:space="preserve">Prihod za posebne namjene PK </t>
  </si>
  <si>
    <t>Izvor 5.3.</t>
  </si>
  <si>
    <t>Pomoć iz državnog proračuna PK</t>
  </si>
  <si>
    <t>Izvor 5.4</t>
  </si>
  <si>
    <t xml:space="preserve">Pomoći iz Županijskog proračuna PK  </t>
  </si>
  <si>
    <t xml:space="preserve">NABAVA UDŽBENIK I PRIBORA </t>
  </si>
  <si>
    <t xml:space="preserve"> Aktivnost A320104</t>
  </si>
  <si>
    <t xml:space="preserve"> DIOKLECIJANOVA ŠKRINJICA </t>
  </si>
  <si>
    <t>Aktivnost A320106</t>
  </si>
  <si>
    <t xml:space="preserve">PROJEKT E ŠKOLE </t>
  </si>
  <si>
    <t>Aktivnost A320114</t>
  </si>
  <si>
    <t>VLASTITA I NAMJENSKA SREDSTVA OSNOVNIH ŠKOLA</t>
  </si>
  <si>
    <t>Izvor 3.1</t>
  </si>
  <si>
    <t>OSIGURANJE UČENIKA OŠ</t>
  </si>
  <si>
    <t>ODRŽAVANJE OBJEKATA OŠ</t>
  </si>
  <si>
    <t>Aktivnost A320120</t>
  </si>
  <si>
    <t>Tekući projekat T320105</t>
  </si>
  <si>
    <t>Tekući projekat T320107</t>
  </si>
  <si>
    <t xml:space="preserve">PREHRANA UČENIKA </t>
  </si>
  <si>
    <t>EU PROJEKAT S POMOĆNIKOM MOGU BOLJE 6</t>
  </si>
  <si>
    <t xml:space="preserve">PROGRAM 3202 </t>
  </si>
  <si>
    <t xml:space="preserve">KAPITALNA ULAGANJA NA OBJETIMA </t>
  </si>
  <si>
    <t>Kapitalni projekat T320201</t>
  </si>
  <si>
    <t xml:space="preserve">KUPNJA OPREME ZA OSNOVNE ŠKOLE </t>
  </si>
  <si>
    <t>Kapitalni projekat K320250</t>
  </si>
  <si>
    <t>NABAVA ŠKOLSKE LEKTIRE</t>
  </si>
  <si>
    <t>RASHODI ZA ZAPOSLENE U OŠ</t>
  </si>
  <si>
    <t>PROGRAM 3203</t>
  </si>
  <si>
    <t>Aktivnost A320301</t>
  </si>
  <si>
    <t>43 Prihod za posebne namjene</t>
  </si>
  <si>
    <t xml:space="preserve">53 Pomoći iz državnog proračuna </t>
  </si>
  <si>
    <t xml:space="preserve">54 Pomoći iz županijskog proračuna </t>
  </si>
  <si>
    <t>12 Porezni prihodi za decentr.prihode</t>
  </si>
  <si>
    <t xml:space="preserve">6 Donacije </t>
  </si>
  <si>
    <t xml:space="preserve">61 Donacije </t>
  </si>
  <si>
    <t xml:space="preserve">Materijal i diijelovi za tekuće inv.održavanje </t>
  </si>
  <si>
    <t xml:space="preserve">Usluge telefona, pošte i prijevoza </t>
  </si>
  <si>
    <t xml:space="preserve">Rashodi za zaposlene </t>
  </si>
  <si>
    <t xml:space="preserve">Naknade za prijevoz, za rad naterenu i odvojeni život </t>
  </si>
  <si>
    <t xml:space="preserve"> Uredski materijal i ostali materijalni rashodi</t>
  </si>
  <si>
    <t xml:space="preserve">Rashodi za nabavu proizvedene dugotrajne imovine  </t>
  </si>
  <si>
    <t>Službena, radna i zaštitna odjeća i obuća</t>
  </si>
  <si>
    <t xml:space="preserve">Usluge tekućeg invest.održavanja </t>
  </si>
  <si>
    <t xml:space="preserve">Intelektualne usluge </t>
  </si>
  <si>
    <t xml:space="preserve">Naknade građanima i kućanstvima na temelju osiguranja i druge naknade </t>
  </si>
  <si>
    <t>Ostali nespomenuti prihodi poslovanja</t>
  </si>
  <si>
    <t>Knjige</t>
  </si>
  <si>
    <t>Oprema zav održavanje i zaštitu</t>
  </si>
  <si>
    <t>Uredska oprema i namještaj</t>
  </si>
  <si>
    <t xml:space="preserve">Donacije </t>
  </si>
  <si>
    <t>Vlastiti prihod PK</t>
  </si>
  <si>
    <t>Pomoći iz državnog proračuna PK</t>
  </si>
  <si>
    <t xml:space="preserve">Plaće za redovan rad </t>
  </si>
  <si>
    <t xml:space="preserve">Doprinosi na plaće </t>
  </si>
  <si>
    <t>Pomoći iz državnog proračuna  PK</t>
  </si>
  <si>
    <t xml:space="preserve">Naknada za prijevoz na posao i s posla </t>
  </si>
  <si>
    <t>Tekuće donacije u naravi</t>
  </si>
  <si>
    <t xml:space="preserve">Nakande troškova osobama izvan radnog odnosa </t>
  </si>
  <si>
    <t>Materijal i dijelovi za tekuće inves.održ.</t>
  </si>
  <si>
    <t xml:space="preserve">Službena, radna i zaštitna odjeća i obuća </t>
  </si>
  <si>
    <t>Usluge telefona, pošte i prijevoza</t>
  </si>
  <si>
    <t xml:space="preserve">Usluge tekućeg inves.održavanja </t>
  </si>
  <si>
    <t xml:space="preserve">OSNOVNA ŠKOLA KAMEN ŠINE </t>
  </si>
  <si>
    <t xml:space="preserve">'Prihodi iz nadležnog proračuna za financiranje rashoda za nabavu nefinancijske imovine </t>
  </si>
  <si>
    <t xml:space="preserve">Kapitalne  pomoći proračunskim korisnicima iz proračuna koji im nije nadležan </t>
  </si>
  <si>
    <t xml:space="preserve">43 Prihod za posebne namjene </t>
  </si>
  <si>
    <t xml:space="preserve">OSNOVNO ŠKOLSKO OBRAZOVANJE </t>
  </si>
  <si>
    <t xml:space="preserve">USTANOVE U OSNOVNOM  ŠKOLSTVU </t>
  </si>
  <si>
    <t>Aktivnost A320001</t>
  </si>
  <si>
    <t>Aktivnost K320001</t>
  </si>
  <si>
    <t xml:space="preserve">IZVANNASTAVNE I IZVANŠKOLSKE AKTIVNOSTI </t>
  </si>
  <si>
    <t xml:space="preserve">PROMETNI ODGOJ I SIGURNIOST U PROMETU - POLIGON </t>
  </si>
  <si>
    <t xml:space="preserve"> Aktivnost A320105</t>
  </si>
  <si>
    <t xml:space="preserve">Aktivnost A320113 </t>
  </si>
  <si>
    <t>Aktivnost A320116</t>
  </si>
  <si>
    <t>Tekući projekat T320111</t>
  </si>
  <si>
    <t>IZVORNI PLAN ILI REBALANS 2024.*</t>
  </si>
  <si>
    <t>TEKUĆI PLAN 2024.*</t>
  </si>
  <si>
    <t xml:space="preserve">OSTVARENJE/IZVRŠENJE 
1.-12.2024. </t>
  </si>
  <si>
    <t>IZVRŠENJE FINANCIJSKOG PLANA PRORAČUNSKOG KORISNIKA - OSNOVNA ŠKOLA KAMEN ŠINE 
ZA  2024. GODINE</t>
  </si>
  <si>
    <t xml:space="preserve">OSTVARENJE/ IZVRŠENJE 
1.-12.2024. </t>
  </si>
  <si>
    <t>Doprinos za obvezno  osiguranje u slučaju nezaposlenosti</t>
  </si>
  <si>
    <t xml:space="preserve"> IZVRŠENJE 
1.-12.2024. </t>
  </si>
  <si>
    <t>EU PROJEKAT S POMOĆNIKOM MOGU BOLJE 7</t>
  </si>
  <si>
    <t xml:space="preserve">Službena radna odjeća i obuća </t>
  </si>
  <si>
    <t>Energija</t>
  </si>
  <si>
    <t xml:space="preserve">Službena putovanja zaposlenima </t>
  </si>
  <si>
    <t xml:space="preserve">Intelektualne usluge  </t>
  </si>
  <si>
    <t>Izvor 6.1.</t>
  </si>
  <si>
    <t xml:space="preserve">ostale usluge </t>
  </si>
  <si>
    <t xml:space="preserve">Bankarske usluge i usluge platnog prometa  </t>
  </si>
  <si>
    <t xml:space="preserve">Ugovor o djelu </t>
  </si>
  <si>
    <t>Oprema za održavanje i zaštitu</t>
  </si>
  <si>
    <t xml:space="preserve">Ostali financijski rashodi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</si>
</sst>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6">
    <xf numFmtId="0" fontId="0" fillId="0" borderId="0" xfId="0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horizontal="right"/>
    </xf>
    <xf numFmtId="4" fontId="19" fillId="0" borderId="3" xfId="0" applyNumberFormat="1" applyFont="1" applyBorder="1"/>
    <xf numFmtId="4" fontId="6" fillId="2" borderId="3" xfId="0" applyNumberFormat="1" applyFont="1" applyFill="1" applyBorder="1" applyAlignment="1">
      <alignment horizontal="right"/>
    </xf>
    <xf numFmtId="4" fontId="20" fillId="0" borderId="3" xfId="0" applyNumberFormat="1" applyFont="1" applyBorder="1"/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4" fontId="6" fillId="2" borderId="3" xfId="0" applyNumberFormat="1" applyFont="1" applyFill="1" applyBorder="1" applyAlignment="1" applyProtection="1">
      <alignment horizontal="right" wrapText="1"/>
    </xf>
    <xf numFmtId="4" fontId="8" fillId="2" borderId="3" xfId="0" applyNumberFormat="1" applyFont="1" applyFill="1" applyBorder="1" applyAlignment="1" applyProtection="1">
      <alignment horizontal="right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left" vertical="center" wrapText="1"/>
    </xf>
    <xf numFmtId="1" fontId="6" fillId="2" borderId="4" xfId="0" applyNumberFormat="1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 applyProtection="1">
      <alignment vertical="center" wrapText="1"/>
    </xf>
    <xf numFmtId="4" fontId="8" fillId="2" borderId="3" xfId="0" applyNumberFormat="1" applyFont="1" applyFill="1" applyBorder="1" applyAlignment="1"/>
    <xf numFmtId="4" fontId="8" fillId="0" borderId="3" xfId="0" applyNumberFormat="1" applyFont="1" applyFill="1" applyBorder="1" applyAlignment="1">
      <alignment horizontal="right"/>
    </xf>
    <xf numFmtId="4" fontId="8" fillId="3" borderId="3" xfId="0" applyNumberFormat="1" applyFont="1" applyFill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3" borderId="3" xfId="0" applyNumberFormat="1" applyFont="1" applyFill="1" applyBorder="1" applyAlignment="1" applyProtection="1">
      <alignment horizontal="right" wrapText="1"/>
    </xf>
    <xf numFmtId="0" fontId="0" fillId="2" borderId="0" xfId="0" applyFill="1"/>
    <xf numFmtId="0" fontId="17" fillId="0" borderId="0" xfId="0" applyFont="1"/>
    <xf numFmtId="0" fontId="8" fillId="2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Border="1"/>
    <xf numFmtId="0" fontId="22" fillId="3" borderId="3" xfId="0" applyNumberFormat="1" applyFont="1" applyFill="1" applyBorder="1" applyAlignment="1" applyProtection="1">
      <alignment horizontal="center"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6" fillId="0" borderId="3" xfId="0" applyNumberFormat="1" applyFont="1" applyBorder="1"/>
    <xf numFmtId="0" fontId="6" fillId="0" borderId="3" xfId="0" applyFont="1" applyBorder="1"/>
    <xf numFmtId="2" fontId="6" fillId="0" borderId="3" xfId="0" applyNumberFormat="1" applyFont="1" applyBorder="1"/>
    <xf numFmtId="0" fontId="8" fillId="2" borderId="4" xfId="0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3" xfId="0" quotePrefix="1" applyNumberFormat="1" applyFont="1" applyFill="1" applyBorder="1" applyAlignment="1" applyProtection="1">
      <alignment horizontal="center" vertical="center" wrapText="1"/>
    </xf>
    <xf numFmtId="0" fontId="22" fillId="0" borderId="3" xfId="0" quotePrefix="1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>
      <alignment vertical="center" wrapText="1"/>
    </xf>
    <xf numFmtId="4" fontId="8" fillId="0" borderId="3" xfId="0" applyNumberFormat="1" applyFont="1" applyFill="1" applyBorder="1" applyAlignment="1" applyProtection="1">
      <alignment horizontal="right" wrapText="1"/>
    </xf>
    <xf numFmtId="4" fontId="8" fillId="3" borderId="3" xfId="0" applyNumberFormat="1" applyFont="1" applyFill="1" applyBorder="1" applyAlignment="1" applyProtection="1">
      <alignment vertical="center" wrapText="1"/>
    </xf>
    <xf numFmtId="0" fontId="24" fillId="2" borderId="5" xfId="0" applyNumberFormat="1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22" fillId="0" borderId="3" xfId="0" quotePrefix="1" applyNumberFormat="1" applyFont="1" applyFill="1" applyBorder="1" applyAlignment="1" applyProtection="1">
      <alignment horizontal="center" vertical="center"/>
    </xf>
    <xf numFmtId="4" fontId="8" fillId="3" borderId="3" xfId="0" quotePrefix="1" applyNumberFormat="1" applyFont="1" applyFill="1" applyBorder="1" applyAlignment="1">
      <alignment horizontal="left" wrapText="1"/>
    </xf>
    <xf numFmtId="4" fontId="8" fillId="3" borderId="3" xfId="0" applyNumberFormat="1" applyFont="1" applyFill="1" applyBorder="1" applyAlignment="1" applyProtection="1">
      <alignment horizontal="center" vertical="center" wrapText="1"/>
    </xf>
    <xf numFmtId="4" fontId="8" fillId="3" borderId="3" xfId="0" applyNumberFormat="1" applyFont="1" applyFill="1" applyBorder="1" applyAlignment="1" applyProtection="1">
      <alignment horizontal="left" vertical="center" wrapText="1"/>
    </xf>
    <xf numFmtId="4" fontId="8" fillId="3" borderId="3" xfId="0" applyNumberFormat="1" applyFont="1" applyFill="1" applyBorder="1" applyAlignment="1" applyProtection="1">
      <alignment wrapText="1"/>
    </xf>
    <xf numFmtId="2" fontId="6" fillId="2" borderId="3" xfId="0" applyNumberFormat="1" applyFont="1" applyFill="1" applyBorder="1" applyAlignment="1">
      <alignment horizontal="right"/>
    </xf>
    <xf numFmtId="4" fontId="20" fillId="0" borderId="0" xfId="0" applyNumberFormat="1" applyFont="1"/>
    <xf numFmtId="3" fontId="6" fillId="2" borderId="3" xfId="0" applyNumberFormat="1" applyFont="1" applyFill="1" applyBorder="1" applyAlignment="1">
      <alignment horizontal="right"/>
    </xf>
    <xf numFmtId="0" fontId="20" fillId="0" borderId="0" xfId="0" applyFont="1"/>
    <xf numFmtId="4" fontId="8" fillId="2" borderId="3" xfId="0" applyNumberFormat="1" applyFont="1" applyFill="1" applyBorder="1" applyAlignment="1">
      <alignment horizontal="right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top" wrapText="1"/>
    </xf>
    <xf numFmtId="0" fontId="23" fillId="0" borderId="0" xfId="0" applyFont="1"/>
    <xf numFmtId="4" fontId="6" fillId="0" borderId="0" xfId="0" applyNumberFormat="1" applyFont="1"/>
    <xf numFmtId="0" fontId="8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vertical="center" wrapText="1"/>
    </xf>
    <xf numFmtId="0" fontId="19" fillId="0" borderId="0" xfId="0" applyFont="1"/>
    <xf numFmtId="0" fontId="20" fillId="2" borderId="0" xfId="0" applyFont="1" applyFill="1"/>
    <xf numFmtId="0" fontId="21" fillId="2" borderId="4" xfId="0" applyFont="1" applyFill="1" applyBorder="1" applyAlignment="1">
      <alignment horizontal="left" vertical="center" wrapText="1"/>
    </xf>
    <xf numFmtId="4" fontId="21" fillId="2" borderId="4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4" fontId="20" fillId="2" borderId="0" xfId="0" applyNumberFormat="1" applyFont="1" applyFill="1"/>
    <xf numFmtId="4" fontId="20" fillId="2" borderId="3" xfId="0" applyNumberFormat="1" applyFont="1" applyFill="1" applyBorder="1"/>
    <xf numFmtId="0" fontId="20" fillId="2" borderId="3" xfId="0" applyFont="1" applyFill="1" applyBorder="1"/>
    <xf numFmtId="0" fontId="8" fillId="3" borderId="1" xfId="0" quotePrefix="1" applyFont="1" applyFill="1" applyBorder="1" applyAlignment="1">
      <alignment horizontal="left" wrapText="1"/>
    </xf>
    <xf numFmtId="0" fontId="8" fillId="3" borderId="2" xfId="0" quotePrefix="1" applyFont="1" applyFill="1" applyBorder="1" applyAlignment="1">
      <alignment horizontal="left" wrapText="1"/>
    </xf>
    <xf numFmtId="0" fontId="8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22" fillId="0" borderId="3" xfId="0" quotePrefix="1" applyFont="1" applyBorder="1" applyAlignment="1">
      <alignment horizontal="center" wrapText="1"/>
    </xf>
    <xf numFmtId="0" fontId="22" fillId="0" borderId="1" xfId="0" quotePrefix="1" applyFont="1" applyBorder="1" applyAlignment="1">
      <alignment horizontal="center" wrapText="1"/>
    </xf>
    <xf numFmtId="0" fontId="8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4" fillId="2" borderId="6" xfId="0" applyNumberFormat="1" applyFont="1" applyFill="1" applyBorder="1" applyAlignment="1" applyProtection="1">
      <alignment horizontal="center" vertical="center" wrapText="1"/>
    </xf>
    <xf numFmtId="0" fontId="22" fillId="3" borderId="1" xfId="0" applyNumberFormat="1" applyFont="1" applyFill="1" applyBorder="1" applyAlignment="1" applyProtection="1">
      <alignment horizontal="center" vertical="center" wrapText="1"/>
    </xf>
    <xf numFmtId="0" fontId="22" fillId="3" borderId="2" xfId="0" applyNumberFormat="1" applyFont="1" applyFill="1" applyBorder="1" applyAlignment="1" applyProtection="1">
      <alignment horizontal="center" vertical="center" wrapText="1"/>
    </xf>
    <xf numFmtId="0" fontId="22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4" fillId="2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tabSelected="1" topLeftCell="D6" zoomScaleNormal="100" workbookViewId="0">
      <selection activeCell="K9" sqref="K9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30" t="s">
        <v>234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20"/>
    </row>
    <row r="2" spans="2:13" ht="18" customHeight="1" x14ac:dyDescent="0.25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2"/>
    </row>
    <row r="3" spans="2:13" ht="15.75" customHeight="1" x14ac:dyDescent="0.25">
      <c r="B3" s="130" t="s">
        <v>10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9"/>
    </row>
    <row r="4" spans="2:13" ht="18" x14ac:dyDescent="0.2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3"/>
    </row>
    <row r="5" spans="2:13" ht="18" customHeight="1" x14ac:dyDescent="0.25">
      <c r="B5" s="130" t="s">
        <v>42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8"/>
    </row>
    <row r="6" spans="2:13" ht="18" customHeight="1" x14ac:dyDescent="0.25"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8"/>
    </row>
    <row r="7" spans="2:13" ht="18" customHeight="1" x14ac:dyDescent="0.25">
      <c r="B7" s="144" t="s">
        <v>54</v>
      </c>
      <c r="C7" s="144"/>
      <c r="D7" s="144"/>
      <c r="E7" s="144"/>
      <c r="F7" s="144"/>
      <c r="G7" s="34"/>
      <c r="H7" s="30"/>
      <c r="I7" s="30"/>
      <c r="J7" s="30"/>
      <c r="K7" s="31"/>
      <c r="L7" s="31"/>
    </row>
    <row r="8" spans="2:13" ht="25.5" x14ac:dyDescent="0.25">
      <c r="B8" s="126" t="s">
        <v>8</v>
      </c>
      <c r="C8" s="126"/>
      <c r="D8" s="126"/>
      <c r="E8" s="126"/>
      <c r="F8" s="126"/>
      <c r="G8" s="85" t="s">
        <v>55</v>
      </c>
      <c r="H8" s="85" t="s">
        <v>231</v>
      </c>
      <c r="I8" s="85" t="s">
        <v>232</v>
      </c>
      <c r="J8" s="85" t="s">
        <v>233</v>
      </c>
      <c r="K8" s="85" t="s">
        <v>20</v>
      </c>
      <c r="L8" s="85" t="s">
        <v>39</v>
      </c>
    </row>
    <row r="9" spans="2:13" x14ac:dyDescent="0.25">
      <c r="B9" s="138">
        <v>1</v>
      </c>
      <c r="C9" s="138"/>
      <c r="D9" s="138"/>
      <c r="E9" s="138"/>
      <c r="F9" s="139"/>
      <c r="G9" s="86">
        <v>2</v>
      </c>
      <c r="H9" s="76">
        <v>3</v>
      </c>
      <c r="I9" s="76">
        <v>4</v>
      </c>
      <c r="J9" s="76">
        <v>5</v>
      </c>
      <c r="K9" s="76" t="s">
        <v>30</v>
      </c>
      <c r="L9" s="76" t="s">
        <v>125</v>
      </c>
    </row>
    <row r="10" spans="2:13" x14ac:dyDescent="0.25">
      <c r="B10" s="124" t="s">
        <v>22</v>
      </c>
      <c r="C10" s="125"/>
      <c r="D10" s="125"/>
      <c r="E10" s="125"/>
      <c r="F10" s="136"/>
      <c r="G10" s="87">
        <v>1920636.15</v>
      </c>
      <c r="H10" s="58">
        <v>2261675</v>
      </c>
      <c r="I10" s="58">
        <v>0</v>
      </c>
      <c r="J10" s="58">
        <v>2242715.7400000002</v>
      </c>
      <c r="K10" s="58">
        <f>J10/G10*100</f>
        <v>116.76942246453083</v>
      </c>
      <c r="L10" s="58">
        <f>J10/H10*100</f>
        <v>99.16171598483426</v>
      </c>
    </row>
    <row r="11" spans="2:13" x14ac:dyDescent="0.25">
      <c r="B11" s="137" t="s">
        <v>21</v>
      </c>
      <c r="C11" s="136"/>
      <c r="D11" s="136"/>
      <c r="E11" s="136"/>
      <c r="F11" s="136"/>
      <c r="G11" s="87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</row>
    <row r="12" spans="2:13" x14ac:dyDescent="0.25">
      <c r="B12" s="133" t="s">
        <v>0</v>
      </c>
      <c r="C12" s="134"/>
      <c r="D12" s="134"/>
      <c r="E12" s="134"/>
      <c r="F12" s="135"/>
      <c r="G12" s="88">
        <v>1920636.15</v>
      </c>
      <c r="H12" s="59">
        <v>2261675</v>
      </c>
      <c r="I12" s="59">
        <v>0</v>
      </c>
      <c r="J12" s="59">
        <v>2242715.7400000002</v>
      </c>
      <c r="K12" s="59">
        <v>0</v>
      </c>
      <c r="L12" s="59">
        <f>J12/H12*100</f>
        <v>99.16171598483426</v>
      </c>
    </row>
    <row r="13" spans="2:13" x14ac:dyDescent="0.25">
      <c r="B13" s="143" t="s">
        <v>23</v>
      </c>
      <c r="C13" s="125"/>
      <c r="D13" s="125"/>
      <c r="E13" s="125"/>
      <c r="F13" s="125"/>
      <c r="G13" s="89">
        <v>1827990.58</v>
      </c>
      <c r="H13" s="58">
        <v>2214015</v>
      </c>
      <c r="I13" s="58">
        <v>0</v>
      </c>
      <c r="J13" s="58">
        <v>2191114.5</v>
      </c>
      <c r="K13" s="90">
        <f>J13/G13*100</f>
        <v>119.8646494119242</v>
      </c>
      <c r="L13" s="90">
        <f>J13/H13*100</f>
        <v>98.965657414245157</v>
      </c>
    </row>
    <row r="14" spans="2:13" x14ac:dyDescent="0.25">
      <c r="B14" s="141" t="s">
        <v>24</v>
      </c>
      <c r="C14" s="136"/>
      <c r="D14" s="136"/>
      <c r="E14" s="136"/>
      <c r="F14" s="136"/>
      <c r="G14" s="87">
        <v>78743.960000000006</v>
      </c>
      <c r="H14" s="60">
        <v>47660</v>
      </c>
      <c r="I14" s="60">
        <v>0</v>
      </c>
      <c r="J14" s="60">
        <v>47358.35</v>
      </c>
      <c r="K14" s="90">
        <f>J14/G14*100</f>
        <v>60.142200112872146</v>
      </c>
      <c r="L14" s="90">
        <f>J14/H14*100</f>
        <v>99.367079311791855</v>
      </c>
    </row>
    <row r="15" spans="2:13" x14ac:dyDescent="0.25">
      <c r="B15" s="14" t="s">
        <v>1</v>
      </c>
      <c r="C15" s="84"/>
      <c r="D15" s="84"/>
      <c r="E15" s="84"/>
      <c r="F15" s="84"/>
      <c r="G15" s="88">
        <v>1906734.54</v>
      </c>
      <c r="H15" s="59">
        <f>H13+H14</f>
        <v>2261675</v>
      </c>
      <c r="I15" s="59">
        <v>0</v>
      </c>
      <c r="J15" s="59">
        <f>J14+J13</f>
        <v>2238472.85</v>
      </c>
      <c r="K15" s="59">
        <f>J15/G15*100</f>
        <v>117.39824307163387</v>
      </c>
      <c r="L15" s="59">
        <f>J15/H15*100</f>
        <v>98.974116528678962</v>
      </c>
    </row>
    <row r="16" spans="2:13" x14ac:dyDescent="0.25">
      <c r="B16" s="142" t="s">
        <v>2</v>
      </c>
      <c r="C16" s="134"/>
      <c r="D16" s="134"/>
      <c r="E16" s="134"/>
      <c r="F16" s="134"/>
      <c r="G16" s="91">
        <f>G10-G15</f>
        <v>13901.60999999987</v>
      </c>
      <c r="H16" s="61">
        <f>H10-H15</f>
        <v>0</v>
      </c>
      <c r="I16" s="61">
        <v>0</v>
      </c>
      <c r="J16" s="61">
        <f>J10-J15</f>
        <v>4242.8900000001304</v>
      </c>
      <c r="K16" s="61">
        <v>0</v>
      </c>
      <c r="L16" s="61">
        <v>0</v>
      </c>
    </row>
    <row r="17" spans="1:49" ht="18" x14ac:dyDescent="0.25"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"/>
    </row>
    <row r="18" spans="1:49" ht="18" customHeight="1" x14ac:dyDescent="0.25">
      <c r="B18" s="123" t="s">
        <v>48</v>
      </c>
      <c r="C18" s="123"/>
      <c r="D18" s="123"/>
      <c r="E18" s="123"/>
      <c r="F18" s="123"/>
      <c r="G18" s="92"/>
      <c r="H18" s="93"/>
      <c r="I18" s="93"/>
      <c r="J18" s="93"/>
      <c r="K18" s="94"/>
      <c r="L18" s="94"/>
      <c r="M18" s="1"/>
    </row>
    <row r="19" spans="1:49" ht="25.5" x14ac:dyDescent="0.25">
      <c r="B19" s="126" t="s">
        <v>8</v>
      </c>
      <c r="C19" s="126"/>
      <c r="D19" s="126"/>
      <c r="E19" s="126"/>
      <c r="F19" s="126"/>
      <c r="G19" s="85" t="s">
        <v>55</v>
      </c>
      <c r="H19" s="95" t="s">
        <v>231</v>
      </c>
      <c r="I19" s="95" t="s">
        <v>232</v>
      </c>
      <c r="J19" s="95" t="s">
        <v>233</v>
      </c>
      <c r="K19" s="95" t="s">
        <v>20</v>
      </c>
      <c r="L19" s="95" t="s">
        <v>39</v>
      </c>
    </row>
    <row r="20" spans="1:49" x14ac:dyDescent="0.25">
      <c r="B20" s="127">
        <v>1</v>
      </c>
      <c r="C20" s="128"/>
      <c r="D20" s="128"/>
      <c r="E20" s="128"/>
      <c r="F20" s="128"/>
      <c r="G20" s="96">
        <v>2</v>
      </c>
      <c r="H20" s="76">
        <v>3</v>
      </c>
      <c r="I20" s="76">
        <v>4</v>
      </c>
      <c r="J20" s="76">
        <v>5</v>
      </c>
      <c r="K20" s="76" t="s">
        <v>30</v>
      </c>
      <c r="L20" s="76" t="s">
        <v>31</v>
      </c>
    </row>
    <row r="21" spans="1:49" ht="15.75" customHeight="1" x14ac:dyDescent="0.25">
      <c r="B21" s="124" t="s">
        <v>25</v>
      </c>
      <c r="C21" s="129"/>
      <c r="D21" s="129"/>
      <c r="E21" s="129"/>
      <c r="F21" s="129"/>
      <c r="G21" s="55"/>
      <c r="H21" s="60"/>
      <c r="I21" s="60" t="s">
        <v>56</v>
      </c>
      <c r="J21" s="60"/>
      <c r="K21" s="60"/>
      <c r="L21" s="60"/>
    </row>
    <row r="22" spans="1:49" x14ac:dyDescent="0.25">
      <c r="B22" s="124" t="s">
        <v>26</v>
      </c>
      <c r="C22" s="125"/>
      <c r="D22" s="125"/>
      <c r="E22" s="125"/>
      <c r="F22" s="125"/>
      <c r="G22" s="56"/>
      <c r="H22" s="60"/>
      <c r="I22" s="60" t="s">
        <v>56</v>
      </c>
      <c r="J22" s="60"/>
      <c r="K22" s="60"/>
      <c r="L22" s="60"/>
    </row>
    <row r="23" spans="1:49" ht="15" customHeight="1" x14ac:dyDescent="0.25">
      <c r="B23" s="120" t="s">
        <v>40</v>
      </c>
      <c r="C23" s="121"/>
      <c r="D23" s="121"/>
      <c r="E23" s="121"/>
      <c r="F23" s="122"/>
      <c r="G23" s="97"/>
      <c r="H23" s="98"/>
      <c r="I23" s="98"/>
      <c r="J23" s="98"/>
      <c r="K23" s="98"/>
      <c r="L23" s="98"/>
    </row>
    <row r="24" spans="1:49" s="25" customFormat="1" ht="15" customHeight="1" x14ac:dyDescent="0.25">
      <c r="A24"/>
      <c r="B24" s="124" t="s">
        <v>13</v>
      </c>
      <c r="C24" s="125"/>
      <c r="D24" s="125"/>
      <c r="E24" s="125"/>
      <c r="F24" s="125"/>
      <c r="G24" s="56"/>
      <c r="H24" s="60"/>
      <c r="I24" s="60"/>
      <c r="J24" s="60"/>
      <c r="K24" s="60"/>
      <c r="L24" s="6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5" customFormat="1" ht="15" customHeight="1" x14ac:dyDescent="0.25">
      <c r="A25"/>
      <c r="B25" s="124" t="s">
        <v>47</v>
      </c>
      <c r="C25" s="125"/>
      <c r="D25" s="125"/>
      <c r="E25" s="125"/>
      <c r="F25" s="125"/>
      <c r="G25" s="56"/>
      <c r="H25" s="60"/>
      <c r="I25" s="60"/>
      <c r="J25" s="60"/>
      <c r="K25" s="60"/>
      <c r="L25" s="6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29" customFormat="1" x14ac:dyDescent="0.25">
      <c r="A26" s="28"/>
      <c r="B26" s="120" t="s">
        <v>49</v>
      </c>
      <c r="C26" s="121"/>
      <c r="D26" s="121"/>
      <c r="E26" s="121"/>
      <c r="F26" s="122"/>
      <c r="G26" s="97"/>
      <c r="H26" s="99"/>
      <c r="I26" s="99"/>
      <c r="J26" s="99"/>
      <c r="K26" s="99"/>
      <c r="L26" s="99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</row>
    <row r="27" spans="1:49" x14ac:dyDescent="0.25">
      <c r="B27" s="140" t="s">
        <v>50</v>
      </c>
      <c r="C27" s="140"/>
      <c r="D27" s="140"/>
      <c r="E27" s="140"/>
      <c r="F27" s="140"/>
      <c r="G27" s="100">
        <v>13901.61</v>
      </c>
      <c r="H27" s="59">
        <v>0</v>
      </c>
      <c r="I27" s="59"/>
      <c r="J27" s="59">
        <v>4242.8900000000003</v>
      </c>
      <c r="K27" s="59"/>
      <c r="L27" s="59"/>
    </row>
    <row r="29" spans="1:49" x14ac:dyDescent="0.2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3"/>
    </row>
    <row r="30" spans="1:49" x14ac:dyDescent="0.25">
      <c r="B30" s="131" t="s">
        <v>51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49" ht="15" customHeight="1" x14ac:dyDescent="0.25">
      <c r="B31" s="131" t="s">
        <v>52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49" ht="15" customHeight="1" x14ac:dyDescent="0.25">
      <c r="B32" s="131" t="s">
        <v>44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</row>
    <row r="33" spans="2:12" ht="36.75" customHeight="1" x14ac:dyDescent="0.25"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</row>
    <row r="34" spans="2:12" ht="15" customHeight="1" x14ac:dyDescent="0.25">
      <c r="B34" s="132" t="s">
        <v>53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</row>
    <row r="35" spans="2:12" x14ac:dyDescent="0.25"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</row>
  </sheetData>
  <mergeCells count="30">
    <mergeCell ref="B2:L2"/>
    <mergeCell ref="B4:L4"/>
    <mergeCell ref="B6:L6"/>
    <mergeCell ref="B17:L17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26:F26"/>
    <mergeCell ref="B23:F23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5"/>
  <sheetViews>
    <sheetView topLeftCell="B75" zoomScale="92" zoomScaleNormal="92" workbookViewId="0">
      <selection activeCell="I38" sqref="I3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8" width="25.28515625" customWidth="1"/>
    <col min="9" max="9" width="17.28515625" customWidth="1"/>
    <col min="10" max="10" width="25.28515625" customWidth="1"/>
    <col min="11" max="12" width="15.7109375" customWidth="1"/>
  </cols>
  <sheetData>
    <row r="1" spans="2:14" ht="18" x14ac:dyDescent="0.25"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2:14" ht="15.75" customHeight="1" x14ac:dyDescent="0.25">
      <c r="B2" s="130" t="s">
        <v>10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2:14" ht="18" x14ac:dyDescent="0.2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2:14" ht="15.75" customHeight="1" x14ac:dyDescent="0.25">
      <c r="B4" s="130" t="s">
        <v>43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14" ht="18" x14ac:dyDescent="0.25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4" ht="15.75" customHeight="1" x14ac:dyDescent="0.25">
      <c r="B6" s="130" t="s">
        <v>32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2:14" ht="18" x14ac:dyDescent="0.25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</row>
    <row r="8" spans="2:14" ht="45" customHeight="1" x14ac:dyDescent="0.25">
      <c r="B8" s="156" t="s">
        <v>8</v>
      </c>
      <c r="C8" s="157"/>
      <c r="D8" s="157"/>
      <c r="E8" s="157"/>
      <c r="F8" s="158"/>
      <c r="G8" s="24" t="s">
        <v>68</v>
      </c>
      <c r="H8" s="24" t="s">
        <v>231</v>
      </c>
      <c r="I8" s="24" t="s">
        <v>232</v>
      </c>
      <c r="J8" s="24" t="s">
        <v>235</v>
      </c>
      <c r="K8" s="24" t="s">
        <v>20</v>
      </c>
      <c r="L8" s="24" t="s">
        <v>39</v>
      </c>
    </row>
    <row r="9" spans="2:14" x14ac:dyDescent="0.25">
      <c r="B9" s="150">
        <v>1</v>
      </c>
      <c r="C9" s="151"/>
      <c r="D9" s="151"/>
      <c r="E9" s="151"/>
      <c r="F9" s="152"/>
      <c r="G9" s="26">
        <v>2</v>
      </c>
      <c r="H9" s="26">
        <v>3</v>
      </c>
      <c r="I9" s="26">
        <v>4</v>
      </c>
      <c r="J9" s="26">
        <v>5</v>
      </c>
      <c r="K9" s="26" t="s">
        <v>30</v>
      </c>
      <c r="L9" s="26" t="s">
        <v>125</v>
      </c>
    </row>
    <row r="10" spans="2:14" x14ac:dyDescent="0.25">
      <c r="B10" s="4"/>
      <c r="C10" s="4"/>
      <c r="D10" s="4"/>
      <c r="E10" s="4"/>
      <c r="F10" s="4" t="s">
        <v>37</v>
      </c>
      <c r="G10" s="41">
        <f>G11</f>
        <v>1920636.1499999997</v>
      </c>
      <c r="H10" s="41">
        <f>H11</f>
        <v>2261675</v>
      </c>
      <c r="I10" s="41">
        <v>0</v>
      </c>
      <c r="J10" s="77">
        <f>J11</f>
        <v>2242715.7400000002</v>
      </c>
      <c r="K10" s="77">
        <f>J10/G10*100</f>
        <v>116.76942246453086</v>
      </c>
      <c r="L10" s="77">
        <f>J10/H10*100</f>
        <v>99.16171598483426</v>
      </c>
      <c r="M10" s="108"/>
      <c r="N10" s="108"/>
    </row>
    <row r="11" spans="2:14" x14ac:dyDescent="0.25">
      <c r="B11" s="4">
        <v>6</v>
      </c>
      <c r="C11" s="4"/>
      <c r="D11" s="4"/>
      <c r="E11" s="4"/>
      <c r="F11" s="4" t="s">
        <v>3</v>
      </c>
      <c r="G11" s="57">
        <f>G12+G17+G21+G25+G30</f>
        <v>1920636.1499999997</v>
      </c>
      <c r="H11" s="57">
        <f>H12+H17+H21+H25+H30</f>
        <v>2261675</v>
      </c>
      <c r="I11" s="57">
        <v>0</v>
      </c>
      <c r="J11" s="57">
        <f>J12+J17+J21+J25+J30</f>
        <v>2242715.7400000002</v>
      </c>
      <c r="K11" s="77">
        <f>J11/G11*100</f>
        <v>116.76942246453086</v>
      </c>
      <c r="L11" s="77">
        <f>J11/H11*100</f>
        <v>99.16171598483426</v>
      </c>
      <c r="M11" s="108"/>
      <c r="N11" s="108"/>
    </row>
    <row r="12" spans="2:14" ht="25.5" x14ac:dyDescent="0.25">
      <c r="B12" s="4"/>
      <c r="C12" s="4">
        <v>63</v>
      </c>
      <c r="D12" s="4"/>
      <c r="E12" s="4"/>
      <c r="F12" s="4" t="s">
        <v>101</v>
      </c>
      <c r="G12" s="41">
        <v>1537730.92</v>
      </c>
      <c r="H12" s="41">
        <f>H13</f>
        <v>1888817</v>
      </c>
      <c r="I12" s="41">
        <v>0</v>
      </c>
      <c r="J12" s="77">
        <f>J13</f>
        <v>1876062.07</v>
      </c>
      <c r="K12" s="77">
        <f>J12/G12*100</f>
        <v>122.00197353123394</v>
      </c>
      <c r="L12" s="77">
        <f>J12/H12*100</f>
        <v>99.324713299382623</v>
      </c>
      <c r="M12" s="108"/>
      <c r="N12" s="108"/>
    </row>
    <row r="13" spans="2:14" ht="28.9" customHeight="1" x14ac:dyDescent="0.25">
      <c r="B13" s="5"/>
      <c r="C13" s="5"/>
      <c r="D13" s="5">
        <v>636</v>
      </c>
      <c r="E13" s="5"/>
      <c r="F13" s="17" t="s">
        <v>101</v>
      </c>
      <c r="G13" s="43">
        <v>1537730.92</v>
      </c>
      <c r="H13" s="43">
        <f>H14+H15</f>
        <v>1888817</v>
      </c>
      <c r="I13" s="43">
        <v>0</v>
      </c>
      <c r="J13" s="80">
        <f>J14+J15</f>
        <v>1876062.07</v>
      </c>
      <c r="K13" s="80">
        <f>J13/G13*100</f>
        <v>122.00197353123394</v>
      </c>
      <c r="L13" s="80">
        <f>J12/H12*100</f>
        <v>99.324713299382623</v>
      </c>
      <c r="M13" s="108"/>
      <c r="N13" s="108"/>
    </row>
    <row r="14" spans="2:14" ht="25.5" x14ac:dyDescent="0.25">
      <c r="B14" s="5"/>
      <c r="C14" s="5"/>
      <c r="D14" s="5"/>
      <c r="E14" s="5">
        <v>6361</v>
      </c>
      <c r="F14" s="17" t="s">
        <v>102</v>
      </c>
      <c r="G14" s="43">
        <v>1505765.03</v>
      </c>
      <c r="H14" s="43">
        <v>1856817</v>
      </c>
      <c r="I14" s="43">
        <v>0</v>
      </c>
      <c r="J14" s="80">
        <v>1840299.33</v>
      </c>
      <c r="K14" s="80">
        <f>J14/G14*100</f>
        <v>122.21689927279027</v>
      </c>
      <c r="L14" s="80">
        <f>J14/H14*100</f>
        <v>99.110430914839753</v>
      </c>
      <c r="M14" s="108"/>
      <c r="N14" s="108"/>
    </row>
    <row r="15" spans="2:14" ht="25.5" x14ac:dyDescent="0.25">
      <c r="B15" s="5"/>
      <c r="C15" s="5"/>
      <c r="D15" s="5"/>
      <c r="E15" s="5">
        <v>6362</v>
      </c>
      <c r="F15" s="17" t="s">
        <v>219</v>
      </c>
      <c r="G15" s="43">
        <v>31965.89</v>
      </c>
      <c r="H15" s="43">
        <v>32000</v>
      </c>
      <c r="I15" s="43"/>
      <c r="J15" s="80">
        <v>35762.74</v>
      </c>
      <c r="K15" s="80"/>
      <c r="L15" s="80"/>
      <c r="M15" s="108"/>
      <c r="N15" s="108"/>
    </row>
    <row r="16" spans="2:14" x14ac:dyDescent="0.25">
      <c r="B16" s="5"/>
      <c r="C16" s="5"/>
      <c r="D16" s="6"/>
      <c r="E16" s="6" t="s">
        <v>12</v>
      </c>
      <c r="F16" s="6"/>
      <c r="G16" s="101"/>
      <c r="H16" s="43"/>
      <c r="I16" s="43" t="s">
        <v>56</v>
      </c>
      <c r="J16" s="80"/>
      <c r="K16" s="80"/>
      <c r="L16" s="80"/>
      <c r="M16" s="108"/>
      <c r="N16" s="108"/>
    </row>
    <row r="17" spans="2:14" x14ac:dyDescent="0.25">
      <c r="B17" s="13"/>
      <c r="C17" s="13">
        <v>64</v>
      </c>
      <c r="D17" s="35"/>
      <c r="E17" s="35"/>
      <c r="F17" s="35" t="s">
        <v>64</v>
      </c>
      <c r="G17" s="41">
        <v>0.01</v>
      </c>
      <c r="H17" s="41">
        <v>1</v>
      </c>
      <c r="I17" s="41">
        <v>0</v>
      </c>
      <c r="J17" s="77">
        <v>0.11</v>
      </c>
      <c r="K17" s="77">
        <f>J17/G17*100</f>
        <v>1100</v>
      </c>
      <c r="L17" s="77">
        <f>J17/H17*100</f>
        <v>11</v>
      </c>
      <c r="M17" s="108"/>
      <c r="N17" s="108"/>
    </row>
    <row r="18" spans="2:14" x14ac:dyDescent="0.25">
      <c r="B18" s="5"/>
      <c r="C18" s="5"/>
      <c r="D18" s="6">
        <v>641</v>
      </c>
      <c r="E18" s="6"/>
      <c r="F18" s="6" t="s">
        <v>65</v>
      </c>
      <c r="G18" s="101">
        <v>0.01</v>
      </c>
      <c r="H18" s="43">
        <v>1</v>
      </c>
      <c r="I18" s="43">
        <v>0</v>
      </c>
      <c r="J18" s="80">
        <v>0.11</v>
      </c>
      <c r="K18" s="80">
        <f>J18/G18*100</f>
        <v>1100</v>
      </c>
      <c r="L18" s="80">
        <f>J18/H18*100</f>
        <v>11</v>
      </c>
      <c r="M18" s="108"/>
      <c r="N18" s="108"/>
    </row>
    <row r="19" spans="2:14" x14ac:dyDescent="0.25">
      <c r="B19" s="5"/>
      <c r="C19" s="5"/>
      <c r="D19" s="6"/>
      <c r="E19" s="6">
        <v>6413</v>
      </c>
      <c r="F19" s="6" t="s">
        <v>66</v>
      </c>
      <c r="G19" s="109">
        <v>0.01</v>
      </c>
      <c r="H19" s="43">
        <v>1</v>
      </c>
      <c r="I19" s="43">
        <v>0</v>
      </c>
      <c r="J19" s="80">
        <v>0.11</v>
      </c>
      <c r="K19" s="80">
        <f>J19/G19*100</f>
        <v>1100</v>
      </c>
      <c r="L19" s="80">
        <f>J19/H19*100</f>
        <v>11</v>
      </c>
      <c r="M19" s="108"/>
      <c r="N19" s="108"/>
    </row>
    <row r="20" spans="2:14" x14ac:dyDescent="0.25">
      <c r="B20" s="5"/>
      <c r="C20" s="5"/>
      <c r="D20" s="6" t="s">
        <v>56</v>
      </c>
      <c r="E20" s="6"/>
      <c r="F20" s="6" t="s">
        <v>56</v>
      </c>
      <c r="G20" s="43" t="s">
        <v>56</v>
      </c>
      <c r="H20" s="43" t="s">
        <v>56</v>
      </c>
      <c r="I20" s="43" t="s">
        <v>56</v>
      </c>
      <c r="J20" s="80" t="s">
        <v>56</v>
      </c>
      <c r="K20" s="80" t="s">
        <v>56</v>
      </c>
      <c r="L20" s="80" t="s">
        <v>56</v>
      </c>
      <c r="M20" s="108"/>
      <c r="N20" s="108"/>
    </row>
    <row r="21" spans="2:14" ht="38.25" x14ac:dyDescent="0.25">
      <c r="B21" s="13"/>
      <c r="C21" s="13">
        <v>65</v>
      </c>
      <c r="D21" s="35"/>
      <c r="E21" s="35"/>
      <c r="F21" s="37" t="s">
        <v>59</v>
      </c>
      <c r="G21" s="105">
        <f>G22</f>
        <v>58807.13</v>
      </c>
      <c r="H21" s="41">
        <v>65500</v>
      </c>
      <c r="I21" s="41">
        <v>0</v>
      </c>
      <c r="J21" s="77">
        <v>58190.96</v>
      </c>
      <c r="K21" s="77">
        <f>J21/G21*100</f>
        <v>98.952218889104088</v>
      </c>
      <c r="L21" s="77">
        <f>J21/H21*100</f>
        <v>88.841160305343507</v>
      </c>
      <c r="M21" s="108"/>
      <c r="N21" s="108"/>
    </row>
    <row r="22" spans="2:14" x14ac:dyDescent="0.25">
      <c r="B22" s="5"/>
      <c r="C22" s="5"/>
      <c r="D22" s="6">
        <v>651</v>
      </c>
      <c r="E22" s="6"/>
      <c r="F22" s="6" t="s">
        <v>58</v>
      </c>
      <c r="G22" s="43">
        <f>G23</f>
        <v>58807.13</v>
      </c>
      <c r="H22" s="43">
        <v>65500</v>
      </c>
      <c r="I22" s="43">
        <v>0</v>
      </c>
      <c r="J22" s="80">
        <v>58190.96</v>
      </c>
      <c r="K22" s="80">
        <f>J22/G22*100</f>
        <v>98.952218889104088</v>
      </c>
      <c r="L22" s="80">
        <f>J22/H22*100</f>
        <v>88.841160305343507</v>
      </c>
      <c r="M22" s="108"/>
      <c r="N22" s="108"/>
    </row>
    <row r="23" spans="2:14" x14ac:dyDescent="0.25">
      <c r="B23" s="5"/>
      <c r="C23" s="5"/>
      <c r="D23" s="6"/>
      <c r="E23" s="6">
        <v>6526</v>
      </c>
      <c r="F23" s="6" t="s">
        <v>57</v>
      </c>
      <c r="G23" s="43">
        <v>58807.13</v>
      </c>
      <c r="H23" s="43">
        <v>65500</v>
      </c>
      <c r="I23" s="43">
        <v>0</v>
      </c>
      <c r="J23" s="80">
        <v>58190.96</v>
      </c>
      <c r="K23" s="80">
        <f>J23/G23*100</f>
        <v>98.952218889104088</v>
      </c>
      <c r="L23" s="80">
        <f>J23/H23*100</f>
        <v>88.841160305343507</v>
      </c>
      <c r="M23" s="108"/>
      <c r="N23" s="108"/>
    </row>
    <row r="24" spans="2:14" x14ac:dyDescent="0.25">
      <c r="B24" s="5"/>
      <c r="C24" s="5"/>
      <c r="D24" s="6"/>
      <c r="E24" s="6"/>
      <c r="F24" s="6"/>
      <c r="G24" s="43"/>
      <c r="H24" s="43"/>
      <c r="I24" s="43">
        <v>0</v>
      </c>
      <c r="J24" s="80"/>
      <c r="K24" s="80"/>
      <c r="L24" s="80"/>
      <c r="M24" s="108"/>
      <c r="N24" s="108"/>
    </row>
    <row r="25" spans="2:14" ht="25.5" x14ac:dyDescent="0.25">
      <c r="B25" s="13"/>
      <c r="C25" s="13">
        <v>66</v>
      </c>
      <c r="D25" s="35"/>
      <c r="E25" s="35"/>
      <c r="F25" s="4" t="s">
        <v>14</v>
      </c>
      <c r="G25" s="41">
        <f>G26</f>
        <v>14981.65</v>
      </c>
      <c r="H25" s="41">
        <f>H26</f>
        <v>19605</v>
      </c>
      <c r="I25" s="41">
        <v>0</v>
      </c>
      <c r="J25" s="77">
        <v>16301.48</v>
      </c>
      <c r="K25" s="77">
        <f>J25/G25*100</f>
        <v>108.80964379757904</v>
      </c>
      <c r="L25" s="77">
        <f>J25/H25*100</f>
        <v>83.149604692680441</v>
      </c>
      <c r="M25" s="108"/>
      <c r="N25" s="108"/>
    </row>
    <row r="26" spans="2:14" ht="25.5" x14ac:dyDescent="0.25">
      <c r="B26" s="5"/>
      <c r="C26" s="13"/>
      <c r="D26" s="6">
        <v>661</v>
      </c>
      <c r="E26" s="6"/>
      <c r="F26" s="8" t="s">
        <v>27</v>
      </c>
      <c r="G26" s="43">
        <v>14981.65</v>
      </c>
      <c r="H26" s="43">
        <f>H27+H28</f>
        <v>19605</v>
      </c>
      <c r="I26" s="43">
        <v>0</v>
      </c>
      <c r="J26" s="80">
        <v>16301.48</v>
      </c>
      <c r="K26" s="80">
        <f>J26/G26*100</f>
        <v>108.80964379757904</v>
      </c>
      <c r="L26" s="80">
        <f>J26/H26*100</f>
        <v>83.149604692680441</v>
      </c>
      <c r="M26" s="108"/>
      <c r="N26" s="108"/>
    </row>
    <row r="27" spans="2:14" x14ac:dyDescent="0.25">
      <c r="B27" s="5"/>
      <c r="C27" s="13"/>
      <c r="D27" s="6"/>
      <c r="E27" s="6">
        <v>6615</v>
      </c>
      <c r="F27" s="8" t="s">
        <v>63</v>
      </c>
      <c r="G27" s="43">
        <v>14281.65</v>
      </c>
      <c r="H27" s="43">
        <v>18890</v>
      </c>
      <c r="I27" s="43">
        <v>0</v>
      </c>
      <c r="J27" s="80">
        <v>16301.48</v>
      </c>
      <c r="K27" s="80">
        <f>J27/G27*100</f>
        <v>114.14283363616948</v>
      </c>
      <c r="L27" s="80">
        <f>J27/H27*100</f>
        <v>86.296876654314445</v>
      </c>
      <c r="M27" s="108"/>
      <c r="N27" s="108"/>
    </row>
    <row r="28" spans="2:14" x14ac:dyDescent="0.25">
      <c r="B28" s="5"/>
      <c r="C28" s="13"/>
      <c r="D28" s="6"/>
      <c r="E28" s="6">
        <v>6631</v>
      </c>
      <c r="F28" s="8" t="s">
        <v>67</v>
      </c>
      <c r="G28" s="43">
        <v>700</v>
      </c>
      <c r="H28" s="43">
        <v>715</v>
      </c>
      <c r="I28" s="43">
        <v>0</v>
      </c>
      <c r="J28" s="80">
        <v>0</v>
      </c>
      <c r="K28" s="80">
        <v>0</v>
      </c>
      <c r="L28" s="80">
        <v>0</v>
      </c>
      <c r="M28" s="108"/>
      <c r="N28" s="108"/>
    </row>
    <row r="29" spans="2:14" x14ac:dyDescent="0.25">
      <c r="B29" s="5"/>
      <c r="C29" s="5"/>
      <c r="D29" s="6"/>
      <c r="E29" s="6"/>
      <c r="F29" s="8" t="s">
        <v>17</v>
      </c>
      <c r="G29" s="43"/>
      <c r="H29" s="43"/>
      <c r="I29" s="43" t="s">
        <v>56</v>
      </c>
      <c r="J29" s="80"/>
      <c r="K29" s="80"/>
      <c r="L29" s="80"/>
      <c r="M29" s="108"/>
      <c r="N29" s="108"/>
    </row>
    <row r="30" spans="2:14" ht="30.75" customHeight="1" x14ac:dyDescent="0.25">
      <c r="B30" s="13"/>
      <c r="C30" s="13">
        <v>67</v>
      </c>
      <c r="D30" s="35"/>
      <c r="E30" s="35"/>
      <c r="F30" s="36" t="s">
        <v>60</v>
      </c>
      <c r="G30" s="41">
        <f>G31</f>
        <v>309116.44</v>
      </c>
      <c r="H30" s="41">
        <v>287752</v>
      </c>
      <c r="I30" s="41">
        <v>0</v>
      </c>
      <c r="J30" s="77">
        <v>292161.12</v>
      </c>
      <c r="K30" s="77">
        <f>J30/G30*100</f>
        <v>94.514908362686896</v>
      </c>
      <c r="L30" s="77">
        <f>J30/H30*100</f>
        <v>101.53226389390863</v>
      </c>
      <c r="M30" s="108"/>
      <c r="N30" s="108"/>
    </row>
    <row r="31" spans="2:14" ht="25.5" x14ac:dyDescent="0.25">
      <c r="B31" s="5"/>
      <c r="C31" s="5"/>
      <c r="D31" s="5">
        <v>671</v>
      </c>
      <c r="E31" s="5"/>
      <c r="F31" s="17" t="s">
        <v>61</v>
      </c>
      <c r="G31" s="43">
        <f>G32+G33</f>
        <v>309116.44</v>
      </c>
      <c r="H31" s="43">
        <v>287752</v>
      </c>
      <c r="I31" s="43">
        <v>0</v>
      </c>
      <c r="J31" s="80">
        <f>J32+J33</f>
        <v>292161.12</v>
      </c>
      <c r="K31" s="80">
        <f>J31/G31*100</f>
        <v>94.514908362686896</v>
      </c>
      <c r="L31" s="80">
        <f>J31/H31*100</f>
        <v>101.53226389390863</v>
      </c>
      <c r="M31" s="108"/>
      <c r="N31" s="108"/>
    </row>
    <row r="32" spans="2:14" ht="25.5" x14ac:dyDescent="0.25">
      <c r="B32" s="5"/>
      <c r="C32" s="5"/>
      <c r="D32" s="5"/>
      <c r="E32" s="5">
        <v>6711</v>
      </c>
      <c r="F32" s="17" t="s">
        <v>62</v>
      </c>
      <c r="G32" s="43">
        <v>273644.28999999998</v>
      </c>
      <c r="H32" s="43">
        <v>287752</v>
      </c>
      <c r="I32" s="43">
        <v>0</v>
      </c>
      <c r="J32" s="80">
        <v>285201.12</v>
      </c>
      <c r="K32" s="80">
        <f>J32/G32*100</f>
        <v>104.22330391034289</v>
      </c>
      <c r="L32" s="80">
        <f>J32/H32*100</f>
        <v>99.113514415190863</v>
      </c>
      <c r="M32" s="108"/>
      <c r="N32" s="108"/>
    </row>
    <row r="33" spans="2:14" ht="26.45" customHeight="1" x14ac:dyDescent="0.25">
      <c r="B33" s="5"/>
      <c r="C33" s="5"/>
      <c r="D33" s="5"/>
      <c r="E33" s="5">
        <v>6712</v>
      </c>
      <c r="F33" s="17" t="s">
        <v>218</v>
      </c>
      <c r="G33" s="43">
        <v>35472.15</v>
      </c>
      <c r="H33" s="43">
        <v>0</v>
      </c>
      <c r="I33" s="43">
        <v>0</v>
      </c>
      <c r="J33" s="80">
        <v>6960</v>
      </c>
      <c r="K33" s="80">
        <f>J33/G33*100</f>
        <v>19.621026636389391</v>
      </c>
      <c r="L33" s="80">
        <v>0</v>
      </c>
      <c r="M33" s="108"/>
      <c r="N33" s="108"/>
    </row>
    <row r="34" spans="2:14" x14ac:dyDescent="0.25">
      <c r="B34" s="5"/>
      <c r="C34" s="5"/>
      <c r="D34" s="5"/>
      <c r="E34" s="5" t="s">
        <v>12</v>
      </c>
      <c r="F34" s="17"/>
      <c r="G34" s="103"/>
      <c r="H34" s="103"/>
      <c r="I34" s="43"/>
      <c r="J34" s="81"/>
      <c r="K34" s="81"/>
      <c r="L34" s="81"/>
      <c r="M34" s="108"/>
      <c r="N34" s="108"/>
    </row>
    <row r="35" spans="2:14" ht="18" x14ac:dyDescent="0.25"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</row>
    <row r="36" spans="2:14" ht="36.75" customHeight="1" x14ac:dyDescent="0.25">
      <c r="B36" s="153" t="s">
        <v>8</v>
      </c>
      <c r="C36" s="154"/>
      <c r="D36" s="154"/>
      <c r="E36" s="154"/>
      <c r="F36" s="155"/>
      <c r="G36" s="106" t="s">
        <v>68</v>
      </c>
      <c r="H36" s="106" t="s">
        <v>231</v>
      </c>
      <c r="I36" s="106" t="s">
        <v>232</v>
      </c>
      <c r="J36" s="106" t="s">
        <v>235</v>
      </c>
      <c r="K36" s="106" t="s">
        <v>20</v>
      </c>
      <c r="L36" s="106" t="s">
        <v>39</v>
      </c>
    </row>
    <row r="37" spans="2:14" x14ac:dyDescent="0.25">
      <c r="B37" s="147">
        <v>1</v>
      </c>
      <c r="C37" s="148"/>
      <c r="D37" s="148"/>
      <c r="E37" s="148"/>
      <c r="F37" s="149"/>
      <c r="G37" s="78">
        <v>2</v>
      </c>
      <c r="H37" s="78">
        <v>3</v>
      </c>
      <c r="I37" s="78">
        <v>4</v>
      </c>
      <c r="J37" s="78">
        <v>5</v>
      </c>
      <c r="K37" s="78" t="s">
        <v>30</v>
      </c>
      <c r="L37" s="78" t="s">
        <v>31</v>
      </c>
    </row>
    <row r="38" spans="2:14" x14ac:dyDescent="0.25">
      <c r="B38" s="4"/>
      <c r="C38" s="4"/>
      <c r="D38" s="4"/>
      <c r="E38" s="4"/>
      <c r="F38" s="4" t="s">
        <v>36</v>
      </c>
      <c r="G38" s="77">
        <f>G39+G89</f>
        <v>1906734.54</v>
      </c>
      <c r="H38" s="41">
        <f>H39+H89</f>
        <v>2261675</v>
      </c>
      <c r="I38" s="41">
        <v>0</v>
      </c>
      <c r="J38" s="77">
        <f>J39+J89</f>
        <v>2238472.8499999996</v>
      </c>
      <c r="K38" s="77">
        <f t="shared" ref="K38:K65" si="0">J38/G38*100</f>
        <v>117.39824307163384</v>
      </c>
      <c r="L38" s="77">
        <f>J38/H38*100</f>
        <v>98.974116528678948</v>
      </c>
    </row>
    <row r="39" spans="2:14" x14ac:dyDescent="0.25">
      <c r="B39" s="4">
        <v>3</v>
      </c>
      <c r="C39" s="4"/>
      <c r="D39" s="4"/>
      <c r="E39" s="4"/>
      <c r="F39" s="4" t="s">
        <v>4</v>
      </c>
      <c r="G39" s="77">
        <v>1827990.58</v>
      </c>
      <c r="H39" s="41">
        <f>H40+H48+H79+H83+H86</f>
        <v>2214015</v>
      </c>
      <c r="I39" s="41">
        <v>0</v>
      </c>
      <c r="J39" s="77">
        <f>J40+J48+J79+J83+J86</f>
        <v>2191114.4999999995</v>
      </c>
      <c r="K39" s="77">
        <f t="shared" si="0"/>
        <v>119.86464941192419</v>
      </c>
      <c r="L39" s="77">
        <f>J39/H39*100</f>
        <v>98.965657414245143</v>
      </c>
    </row>
    <row r="40" spans="2:14" x14ac:dyDescent="0.25">
      <c r="B40" s="4"/>
      <c r="C40" s="4">
        <v>31</v>
      </c>
      <c r="D40" s="4"/>
      <c r="E40" s="4"/>
      <c r="F40" s="4" t="s">
        <v>5</v>
      </c>
      <c r="G40" s="77">
        <v>1507183.95</v>
      </c>
      <c r="H40" s="41">
        <v>1869652</v>
      </c>
      <c r="I40" s="41">
        <v>0</v>
      </c>
      <c r="J40" s="77">
        <v>1878001.68</v>
      </c>
      <c r="K40" s="77">
        <f t="shared" si="0"/>
        <v>124.60334917977332</v>
      </c>
      <c r="L40" s="77">
        <f>J40/H40*100</f>
        <v>100.44659006061021</v>
      </c>
    </row>
    <row r="41" spans="2:14" x14ac:dyDescent="0.25">
      <c r="B41" s="5"/>
      <c r="C41" s="5"/>
      <c r="D41" s="5">
        <v>311</v>
      </c>
      <c r="E41" s="5"/>
      <c r="F41" s="5" t="s">
        <v>28</v>
      </c>
      <c r="G41" s="80">
        <v>1245718.19</v>
      </c>
      <c r="H41" s="43">
        <v>0</v>
      </c>
      <c r="I41" s="43">
        <v>0</v>
      </c>
      <c r="J41" s="80">
        <v>1548800.15</v>
      </c>
      <c r="K41" s="80">
        <f t="shared" si="0"/>
        <v>124.32989759907093</v>
      </c>
      <c r="L41" s="80">
        <v>0</v>
      </c>
    </row>
    <row r="42" spans="2:14" x14ac:dyDescent="0.25">
      <c r="B42" s="5"/>
      <c r="C42" s="5"/>
      <c r="D42" s="5"/>
      <c r="E42" s="5">
        <v>3111</v>
      </c>
      <c r="F42" s="5" t="s">
        <v>29</v>
      </c>
      <c r="G42" s="80">
        <v>1245718.19</v>
      </c>
      <c r="H42" s="43">
        <v>0</v>
      </c>
      <c r="I42" s="43">
        <v>0</v>
      </c>
      <c r="J42" s="80">
        <v>1548800.15</v>
      </c>
      <c r="K42" s="80">
        <f t="shared" si="0"/>
        <v>124.32989759907093</v>
      </c>
      <c r="L42" s="80">
        <v>0</v>
      </c>
    </row>
    <row r="43" spans="2:14" x14ac:dyDescent="0.25">
      <c r="B43" s="38"/>
      <c r="C43" s="39"/>
      <c r="D43" s="39">
        <v>312</v>
      </c>
      <c r="E43" s="39"/>
      <c r="F43" s="39" t="s">
        <v>69</v>
      </c>
      <c r="G43" s="80">
        <v>57507.4</v>
      </c>
      <c r="H43" s="43">
        <v>0</v>
      </c>
      <c r="I43" s="43">
        <v>0</v>
      </c>
      <c r="J43" s="80">
        <v>62841.62</v>
      </c>
      <c r="K43" s="80">
        <f t="shared" si="0"/>
        <v>109.27571060420051</v>
      </c>
      <c r="L43" s="80">
        <v>0</v>
      </c>
    </row>
    <row r="44" spans="2:14" x14ac:dyDescent="0.25">
      <c r="B44" s="38"/>
      <c r="C44" s="39"/>
      <c r="D44" s="39"/>
      <c r="E44" s="39">
        <v>3121</v>
      </c>
      <c r="F44" s="39" t="s">
        <v>69</v>
      </c>
      <c r="G44" s="80">
        <v>57507.4</v>
      </c>
      <c r="H44" s="43">
        <v>0</v>
      </c>
      <c r="I44" s="43">
        <v>0</v>
      </c>
      <c r="J44" s="80">
        <v>62841.62</v>
      </c>
      <c r="K44" s="80">
        <f t="shared" si="0"/>
        <v>109.27571060420051</v>
      </c>
      <c r="L44" s="80">
        <v>0</v>
      </c>
    </row>
    <row r="45" spans="2:14" x14ac:dyDescent="0.25">
      <c r="B45" s="38"/>
      <c r="C45" s="38"/>
      <c r="D45" s="38">
        <v>313</v>
      </c>
      <c r="E45" s="38"/>
      <c r="F45" s="38" t="s">
        <v>70</v>
      </c>
      <c r="G45" s="77">
        <v>203958.36</v>
      </c>
      <c r="H45" s="41">
        <v>0</v>
      </c>
      <c r="I45" s="41">
        <v>0</v>
      </c>
      <c r="J45" s="77">
        <v>266359.90999999997</v>
      </c>
      <c r="K45" s="77">
        <f t="shared" si="0"/>
        <v>130.59524012646503</v>
      </c>
      <c r="L45" s="77">
        <v>0</v>
      </c>
    </row>
    <row r="46" spans="2:14" x14ac:dyDescent="0.25">
      <c r="B46" s="38"/>
      <c r="C46" s="39"/>
      <c r="D46" s="39"/>
      <c r="E46" s="39">
        <v>3132</v>
      </c>
      <c r="F46" s="39" t="s">
        <v>71</v>
      </c>
      <c r="G46" s="80">
        <v>203958.36</v>
      </c>
      <c r="H46" s="43">
        <v>0</v>
      </c>
      <c r="I46" s="43">
        <v>0</v>
      </c>
      <c r="J46" s="80">
        <v>266355.20000000001</v>
      </c>
      <c r="K46" s="80">
        <f t="shared" si="0"/>
        <v>130.5929308315678</v>
      </c>
      <c r="L46" s="80">
        <v>0</v>
      </c>
    </row>
    <row r="47" spans="2:14" ht="25.5" x14ac:dyDescent="0.25">
      <c r="B47" s="38"/>
      <c r="C47" s="39"/>
      <c r="D47" s="39"/>
      <c r="E47" s="39">
        <v>3133</v>
      </c>
      <c r="F47" s="39" t="s">
        <v>236</v>
      </c>
      <c r="G47" s="43">
        <v>0</v>
      </c>
      <c r="H47" s="43">
        <v>0</v>
      </c>
      <c r="I47" s="43">
        <v>0</v>
      </c>
      <c r="J47" s="80">
        <v>4.71</v>
      </c>
      <c r="K47" s="80">
        <v>0</v>
      </c>
      <c r="L47" s="80">
        <v>0</v>
      </c>
    </row>
    <row r="48" spans="2:14" x14ac:dyDescent="0.25">
      <c r="B48" s="38"/>
      <c r="C48" s="38">
        <v>32</v>
      </c>
      <c r="D48" s="38"/>
      <c r="E48" s="38"/>
      <c r="F48" s="38" t="s">
        <v>11</v>
      </c>
      <c r="G48" s="77">
        <v>286561.27</v>
      </c>
      <c r="H48" s="41">
        <v>305810</v>
      </c>
      <c r="I48" s="41">
        <v>0</v>
      </c>
      <c r="J48" s="77">
        <v>273888.28999999998</v>
      </c>
      <c r="K48" s="77">
        <f t="shared" si="0"/>
        <v>95.57756705921912</v>
      </c>
      <c r="L48" s="77">
        <f>J48/H48*100</f>
        <v>89.561587260063433</v>
      </c>
    </row>
    <row r="49" spans="2:12" x14ac:dyDescent="0.25">
      <c r="B49" s="38"/>
      <c r="C49" s="39"/>
      <c r="D49" s="39">
        <v>321</v>
      </c>
      <c r="E49" s="38"/>
      <c r="F49" s="39" t="s">
        <v>72</v>
      </c>
      <c r="G49" s="80">
        <v>31807.5</v>
      </c>
      <c r="H49" s="43">
        <v>0</v>
      </c>
      <c r="I49" s="43">
        <v>0</v>
      </c>
      <c r="J49" s="80">
        <v>38181.74</v>
      </c>
      <c r="K49" s="80">
        <f t="shared" si="0"/>
        <v>120.04005344651418</v>
      </c>
      <c r="L49" s="80">
        <v>0</v>
      </c>
    </row>
    <row r="50" spans="2:12" x14ac:dyDescent="0.25">
      <c r="B50" s="38"/>
      <c r="C50" s="39"/>
      <c r="D50" s="39"/>
      <c r="E50" s="39">
        <v>3211</v>
      </c>
      <c r="F50" s="39" t="s">
        <v>73</v>
      </c>
      <c r="G50" s="80">
        <v>5384.87</v>
      </c>
      <c r="H50" s="43">
        <v>0</v>
      </c>
      <c r="I50" s="43">
        <v>0</v>
      </c>
      <c r="J50" s="80">
        <v>7299.6</v>
      </c>
      <c r="K50" s="80">
        <f t="shared" si="0"/>
        <v>135.55759006252705</v>
      </c>
      <c r="L50" s="80">
        <v>0</v>
      </c>
    </row>
    <row r="51" spans="2:12" ht="25.5" x14ac:dyDescent="0.25">
      <c r="B51" s="38"/>
      <c r="C51" s="39"/>
      <c r="D51" s="39"/>
      <c r="E51" s="39">
        <v>3212</v>
      </c>
      <c r="F51" s="39" t="s">
        <v>74</v>
      </c>
      <c r="G51" s="80">
        <v>25472.26</v>
      </c>
      <c r="H51" s="43">
        <v>0</v>
      </c>
      <c r="I51" s="43">
        <v>0</v>
      </c>
      <c r="J51" s="80">
        <v>30186.41</v>
      </c>
      <c r="K51" s="80">
        <f t="shared" si="0"/>
        <v>118.50699545309291</v>
      </c>
      <c r="L51" s="80">
        <v>0</v>
      </c>
    </row>
    <row r="52" spans="2:12" x14ac:dyDescent="0.25">
      <c r="B52" s="38"/>
      <c r="C52" s="39"/>
      <c r="D52" s="39"/>
      <c r="E52" s="39">
        <v>3213</v>
      </c>
      <c r="F52" s="39" t="s">
        <v>75</v>
      </c>
      <c r="G52" s="80">
        <v>870.18</v>
      </c>
      <c r="H52" s="43">
        <v>0</v>
      </c>
      <c r="I52" s="43">
        <v>0</v>
      </c>
      <c r="J52" s="80">
        <v>659.82</v>
      </c>
      <c r="K52" s="80">
        <f t="shared" si="0"/>
        <v>75.825691236295938</v>
      </c>
      <c r="L52" s="80">
        <v>0</v>
      </c>
    </row>
    <row r="53" spans="2:12" x14ac:dyDescent="0.25">
      <c r="B53" s="38"/>
      <c r="C53" s="39"/>
      <c r="D53" s="39"/>
      <c r="E53" s="39">
        <v>3214</v>
      </c>
      <c r="F53" s="39" t="s">
        <v>76</v>
      </c>
      <c r="G53" s="80">
        <v>80.19</v>
      </c>
      <c r="H53" s="43">
        <v>0</v>
      </c>
      <c r="I53" s="43">
        <v>0</v>
      </c>
      <c r="J53" s="80">
        <v>35.909999999999997</v>
      </c>
      <c r="K53" s="80">
        <f t="shared" si="0"/>
        <v>44.781144781144775</v>
      </c>
      <c r="L53" s="80">
        <v>0</v>
      </c>
    </row>
    <row r="54" spans="2:12" x14ac:dyDescent="0.25">
      <c r="B54" s="13"/>
      <c r="C54" s="13"/>
      <c r="D54" s="13">
        <v>322</v>
      </c>
      <c r="E54" s="13"/>
      <c r="F54" s="13" t="s">
        <v>77</v>
      </c>
      <c r="G54" s="77">
        <v>202771.1</v>
      </c>
      <c r="H54" s="41">
        <v>0</v>
      </c>
      <c r="I54" s="41">
        <v>0</v>
      </c>
      <c r="J54" s="77">
        <v>177416.55</v>
      </c>
      <c r="K54" s="77">
        <f t="shared" si="0"/>
        <v>87.495974524969284</v>
      </c>
      <c r="L54" s="77">
        <v>0</v>
      </c>
    </row>
    <row r="55" spans="2:12" x14ac:dyDescent="0.25">
      <c r="B55" s="5"/>
      <c r="C55" s="13"/>
      <c r="D55" s="5"/>
      <c r="E55" s="5">
        <v>3221</v>
      </c>
      <c r="F55" s="17" t="s">
        <v>78</v>
      </c>
      <c r="G55" s="80">
        <v>37919.360000000001</v>
      </c>
      <c r="H55" s="43">
        <v>0</v>
      </c>
      <c r="I55" s="43">
        <v>0</v>
      </c>
      <c r="J55" s="80">
        <v>27707.43</v>
      </c>
      <c r="K55" s="80">
        <f t="shared" si="0"/>
        <v>73.069350326587795</v>
      </c>
      <c r="L55" s="80">
        <v>0</v>
      </c>
    </row>
    <row r="56" spans="2:12" x14ac:dyDescent="0.25">
      <c r="B56" s="5"/>
      <c r="C56" s="13"/>
      <c r="D56" s="5"/>
      <c r="E56" s="5">
        <v>3222</v>
      </c>
      <c r="F56" s="17" t="s">
        <v>79</v>
      </c>
      <c r="G56" s="80">
        <v>121724.78</v>
      </c>
      <c r="H56" s="43">
        <v>0</v>
      </c>
      <c r="I56" s="43">
        <v>0</v>
      </c>
      <c r="J56" s="80">
        <v>115403.7</v>
      </c>
      <c r="K56" s="80">
        <f t="shared" si="0"/>
        <v>94.807072150797893</v>
      </c>
      <c r="L56" s="80">
        <v>0</v>
      </c>
    </row>
    <row r="57" spans="2:12" x14ac:dyDescent="0.25">
      <c r="B57" s="5"/>
      <c r="C57" s="13"/>
      <c r="D57" s="5"/>
      <c r="E57" s="5">
        <v>3223</v>
      </c>
      <c r="F57" s="17" t="s">
        <v>80</v>
      </c>
      <c r="G57" s="80">
        <v>35751.15</v>
      </c>
      <c r="H57" s="43">
        <v>0</v>
      </c>
      <c r="I57" s="43">
        <v>0</v>
      </c>
      <c r="J57" s="80">
        <v>29487.93</v>
      </c>
      <c r="K57" s="80">
        <f t="shared" si="0"/>
        <v>82.481067042598639</v>
      </c>
      <c r="L57" s="80">
        <v>0</v>
      </c>
    </row>
    <row r="58" spans="2:12" x14ac:dyDescent="0.25">
      <c r="B58" s="5"/>
      <c r="C58" s="13"/>
      <c r="D58" s="5"/>
      <c r="E58" s="5">
        <v>3224</v>
      </c>
      <c r="F58" s="17" t="s">
        <v>81</v>
      </c>
      <c r="G58" s="80">
        <v>3866.58</v>
      </c>
      <c r="H58" s="43">
        <v>0</v>
      </c>
      <c r="I58" s="43">
        <v>0</v>
      </c>
      <c r="J58" s="80">
        <v>3102.95</v>
      </c>
      <c r="K58" s="80">
        <f t="shared" si="0"/>
        <v>80.250505614781019</v>
      </c>
      <c r="L58" s="80">
        <v>0</v>
      </c>
    </row>
    <row r="59" spans="2:12" x14ac:dyDescent="0.25">
      <c r="B59" s="5"/>
      <c r="C59" s="13"/>
      <c r="D59" s="5"/>
      <c r="E59" s="5">
        <v>3225</v>
      </c>
      <c r="F59" s="17" t="s">
        <v>82</v>
      </c>
      <c r="G59" s="80">
        <v>2291.13</v>
      </c>
      <c r="H59" s="43">
        <v>0</v>
      </c>
      <c r="I59" s="43">
        <v>0</v>
      </c>
      <c r="J59" s="80">
        <v>415.47</v>
      </c>
      <c r="K59" s="80">
        <f t="shared" si="0"/>
        <v>18.133846617171439</v>
      </c>
      <c r="L59" s="80">
        <v>0</v>
      </c>
    </row>
    <row r="60" spans="2:12" x14ac:dyDescent="0.25">
      <c r="B60" s="5"/>
      <c r="C60" s="13"/>
      <c r="D60" s="5"/>
      <c r="E60" s="5">
        <v>3227</v>
      </c>
      <c r="F60" s="17" t="s">
        <v>83</v>
      </c>
      <c r="G60" s="80">
        <v>1218.0999999999999</v>
      </c>
      <c r="H60" s="43">
        <v>0</v>
      </c>
      <c r="I60" s="43">
        <v>0</v>
      </c>
      <c r="J60" s="80">
        <v>1299.07</v>
      </c>
      <c r="K60" s="80">
        <f t="shared" si="0"/>
        <v>106.64723750102618</v>
      </c>
      <c r="L60" s="80">
        <v>0</v>
      </c>
    </row>
    <row r="61" spans="2:12" x14ac:dyDescent="0.25">
      <c r="B61" s="13"/>
      <c r="C61" s="13"/>
      <c r="D61" s="13">
        <v>323</v>
      </c>
      <c r="E61" s="13" t="s">
        <v>56</v>
      </c>
      <c r="F61" s="36" t="s">
        <v>84</v>
      </c>
      <c r="G61" s="77">
        <v>41988.19</v>
      </c>
      <c r="H61" s="41">
        <v>0</v>
      </c>
      <c r="I61" s="41">
        <v>0</v>
      </c>
      <c r="J61" s="77">
        <v>43024.01</v>
      </c>
      <c r="K61" s="77">
        <f t="shared" si="0"/>
        <v>102.46693177295808</v>
      </c>
      <c r="L61" s="77">
        <v>0</v>
      </c>
    </row>
    <row r="62" spans="2:12" x14ac:dyDescent="0.25">
      <c r="B62" s="38"/>
      <c r="C62" s="39" t="s">
        <v>56</v>
      </c>
      <c r="D62" s="39"/>
      <c r="E62" s="39">
        <v>3231</v>
      </c>
      <c r="F62" s="39" t="s">
        <v>85</v>
      </c>
      <c r="G62" s="80">
        <v>4512.8</v>
      </c>
      <c r="H62" s="43">
        <v>0</v>
      </c>
      <c r="I62" s="43">
        <v>0</v>
      </c>
      <c r="J62" s="80">
        <v>5244.6</v>
      </c>
      <c r="K62" s="80">
        <f t="shared" si="0"/>
        <v>116.21609643680199</v>
      </c>
      <c r="L62" s="80">
        <v>0</v>
      </c>
    </row>
    <row r="63" spans="2:12" x14ac:dyDescent="0.25">
      <c r="B63" s="38"/>
      <c r="C63" s="39"/>
      <c r="D63" s="39"/>
      <c r="E63" s="39">
        <v>3232</v>
      </c>
      <c r="F63" s="39" t="s">
        <v>86</v>
      </c>
      <c r="G63" s="80">
        <v>18004.3</v>
      </c>
      <c r="H63" s="43">
        <v>0</v>
      </c>
      <c r="I63" s="43">
        <v>0</v>
      </c>
      <c r="J63" s="80">
        <v>11693.81</v>
      </c>
      <c r="K63" s="80">
        <f t="shared" si="0"/>
        <v>64.950095255022404</v>
      </c>
      <c r="L63" s="80">
        <v>0</v>
      </c>
    </row>
    <row r="64" spans="2:12" x14ac:dyDescent="0.25">
      <c r="B64" s="38"/>
      <c r="C64" s="39"/>
      <c r="D64" s="39"/>
      <c r="E64" s="39">
        <v>3233</v>
      </c>
      <c r="F64" s="39" t="s">
        <v>87</v>
      </c>
      <c r="G64" s="43">
        <v>0</v>
      </c>
      <c r="H64" s="43">
        <v>0</v>
      </c>
      <c r="I64" s="43">
        <v>0</v>
      </c>
      <c r="J64" s="80">
        <v>6945.08</v>
      </c>
      <c r="K64" s="80">
        <v>0</v>
      </c>
      <c r="L64" s="80">
        <v>0</v>
      </c>
    </row>
    <row r="65" spans="2:12" x14ac:dyDescent="0.25">
      <c r="B65" s="38"/>
      <c r="C65" s="39"/>
      <c r="D65" s="39"/>
      <c r="E65" s="39">
        <v>3234</v>
      </c>
      <c r="F65" s="39" t="s">
        <v>88</v>
      </c>
      <c r="G65" s="43">
        <v>5171.33</v>
      </c>
      <c r="H65" s="43">
        <v>0</v>
      </c>
      <c r="I65" s="43">
        <v>0</v>
      </c>
      <c r="J65" s="80">
        <v>6945.08</v>
      </c>
      <c r="K65" s="80">
        <f t="shared" si="0"/>
        <v>134.29968692773426</v>
      </c>
      <c r="L65" s="80">
        <v>0</v>
      </c>
    </row>
    <row r="66" spans="2:12" x14ac:dyDescent="0.25">
      <c r="B66" s="38"/>
      <c r="C66" s="39"/>
      <c r="D66" s="39"/>
      <c r="E66" s="39">
        <v>3235</v>
      </c>
      <c r="F66" s="39" t="s">
        <v>89</v>
      </c>
      <c r="G66" s="43">
        <v>0</v>
      </c>
      <c r="H66" s="43">
        <v>0</v>
      </c>
      <c r="I66" s="43">
        <v>0</v>
      </c>
      <c r="J66" s="80">
        <v>4918.1400000000003</v>
      </c>
      <c r="K66" s="80">
        <v>0</v>
      </c>
      <c r="L66" s="80">
        <v>0</v>
      </c>
    </row>
    <row r="67" spans="2:12" x14ac:dyDescent="0.25">
      <c r="B67" s="38"/>
      <c r="C67" s="39"/>
      <c r="D67" s="39"/>
      <c r="E67" s="39">
        <v>3236</v>
      </c>
      <c r="F67" s="39" t="s">
        <v>90</v>
      </c>
      <c r="G67" s="80">
        <v>3953.69</v>
      </c>
      <c r="H67" s="43">
        <v>0</v>
      </c>
      <c r="I67" s="43">
        <v>0</v>
      </c>
      <c r="J67" s="80">
        <v>5153.4799999999996</v>
      </c>
      <c r="K67" s="80">
        <f t="shared" ref="K67:K73" si="1">J67/G67*100</f>
        <v>130.34608176159486</v>
      </c>
      <c r="L67" s="80">
        <v>0</v>
      </c>
    </row>
    <row r="68" spans="2:12" x14ac:dyDescent="0.25">
      <c r="B68" s="38"/>
      <c r="C68" s="39" t="s">
        <v>56</v>
      </c>
      <c r="D68" s="39"/>
      <c r="E68" s="39">
        <v>3237</v>
      </c>
      <c r="F68" s="39" t="s">
        <v>91</v>
      </c>
      <c r="G68" s="80">
        <v>861.05</v>
      </c>
      <c r="H68" s="43">
        <v>0</v>
      </c>
      <c r="I68" s="43">
        <v>0</v>
      </c>
      <c r="J68" s="80">
        <v>4028.46</v>
      </c>
      <c r="K68" s="80">
        <f t="shared" si="1"/>
        <v>467.85436385808026</v>
      </c>
      <c r="L68" s="80">
        <v>0</v>
      </c>
    </row>
    <row r="69" spans="2:12" x14ac:dyDescent="0.25">
      <c r="B69" s="5"/>
      <c r="C69" s="5"/>
      <c r="D69" s="5" t="s">
        <v>56</v>
      </c>
      <c r="E69" s="5">
        <v>3238</v>
      </c>
      <c r="F69" s="5" t="s">
        <v>92</v>
      </c>
      <c r="G69" s="80">
        <v>6597.95</v>
      </c>
      <c r="H69" s="43">
        <v>0</v>
      </c>
      <c r="I69" s="43">
        <v>0</v>
      </c>
      <c r="J69" s="80">
        <v>5040.4399999999996</v>
      </c>
      <c r="K69" s="80">
        <f t="shared" si="1"/>
        <v>76.394031479474677</v>
      </c>
      <c r="L69" s="80">
        <v>0</v>
      </c>
    </row>
    <row r="70" spans="2:12" x14ac:dyDescent="0.25">
      <c r="B70" s="5"/>
      <c r="C70" s="5"/>
      <c r="D70" s="5"/>
      <c r="E70" s="5">
        <v>3239</v>
      </c>
      <c r="F70" s="5" t="s">
        <v>93</v>
      </c>
      <c r="G70" s="80">
        <v>2887.07</v>
      </c>
      <c r="H70" s="43">
        <v>0</v>
      </c>
      <c r="I70" s="43">
        <v>0</v>
      </c>
      <c r="J70" s="80">
        <v>0</v>
      </c>
      <c r="K70" s="80">
        <f t="shared" si="1"/>
        <v>0</v>
      </c>
      <c r="L70" s="80">
        <v>0</v>
      </c>
    </row>
    <row r="71" spans="2:12" x14ac:dyDescent="0.25">
      <c r="B71" s="13"/>
      <c r="C71" s="13"/>
      <c r="D71" s="13">
        <v>324</v>
      </c>
      <c r="E71" s="13"/>
      <c r="F71" s="13" t="s">
        <v>142</v>
      </c>
      <c r="G71" s="77">
        <v>600</v>
      </c>
      <c r="H71" s="41">
        <v>0</v>
      </c>
      <c r="I71" s="41">
        <v>0</v>
      </c>
      <c r="J71" s="77">
        <v>0</v>
      </c>
      <c r="K71" s="77">
        <f t="shared" si="1"/>
        <v>0</v>
      </c>
      <c r="L71" s="77">
        <v>0</v>
      </c>
    </row>
    <row r="72" spans="2:12" x14ac:dyDescent="0.25">
      <c r="B72" s="5"/>
      <c r="C72" s="5"/>
      <c r="D72" s="5"/>
      <c r="E72" s="5">
        <v>3241</v>
      </c>
      <c r="F72" s="5" t="s">
        <v>142</v>
      </c>
      <c r="G72" s="43">
        <v>600</v>
      </c>
      <c r="H72" s="43">
        <v>0</v>
      </c>
      <c r="I72" s="43">
        <v>0</v>
      </c>
      <c r="J72" s="80">
        <v>0</v>
      </c>
      <c r="K72" s="80">
        <f t="shared" si="1"/>
        <v>0</v>
      </c>
      <c r="L72" s="80">
        <v>0</v>
      </c>
    </row>
    <row r="73" spans="2:12" x14ac:dyDescent="0.25">
      <c r="B73" s="13"/>
      <c r="C73" s="13"/>
      <c r="D73" s="13">
        <v>329</v>
      </c>
      <c r="E73" s="13"/>
      <c r="F73" s="13" t="s">
        <v>94</v>
      </c>
      <c r="G73" s="41">
        <f>G74+G75+G76+G77+G78</f>
        <v>9394.48</v>
      </c>
      <c r="H73" s="41">
        <v>0</v>
      </c>
      <c r="I73" s="41">
        <v>0</v>
      </c>
      <c r="J73" s="77">
        <v>15265.99</v>
      </c>
      <c r="K73" s="77">
        <f t="shared" si="1"/>
        <v>162.49957421805146</v>
      </c>
      <c r="L73" s="77">
        <v>0</v>
      </c>
    </row>
    <row r="74" spans="2:12" x14ac:dyDescent="0.25">
      <c r="B74" s="5"/>
      <c r="C74" s="5"/>
      <c r="D74" s="5"/>
      <c r="E74" s="5">
        <v>3293</v>
      </c>
      <c r="F74" s="5" t="s">
        <v>95</v>
      </c>
      <c r="G74" s="43">
        <v>0</v>
      </c>
      <c r="H74" s="43">
        <v>0</v>
      </c>
      <c r="I74" s="43">
        <v>0</v>
      </c>
      <c r="J74" s="80">
        <v>0</v>
      </c>
      <c r="K74" s="80">
        <v>0</v>
      </c>
      <c r="L74" s="80">
        <v>0</v>
      </c>
    </row>
    <row r="75" spans="2:12" x14ac:dyDescent="0.25">
      <c r="B75" s="5"/>
      <c r="C75" s="5"/>
      <c r="D75" s="5"/>
      <c r="E75" s="5">
        <v>3294</v>
      </c>
      <c r="F75" s="5" t="s">
        <v>124</v>
      </c>
      <c r="G75" s="43">
        <v>176.36</v>
      </c>
      <c r="H75" s="43">
        <v>0</v>
      </c>
      <c r="I75" s="43">
        <v>0</v>
      </c>
      <c r="J75" s="80">
        <v>278.08999999999997</v>
      </c>
      <c r="K75" s="80">
        <f>J75/G75*100</f>
        <v>157.68314810614649</v>
      </c>
      <c r="L75" s="80">
        <v>0</v>
      </c>
    </row>
    <row r="76" spans="2:12" x14ac:dyDescent="0.25">
      <c r="B76" s="5"/>
      <c r="C76" s="5"/>
      <c r="D76" s="5"/>
      <c r="E76" s="5">
        <v>3295</v>
      </c>
      <c r="F76" s="5" t="s">
        <v>103</v>
      </c>
      <c r="G76" s="43">
        <v>4993.28</v>
      </c>
      <c r="H76" s="43">
        <v>0</v>
      </c>
      <c r="I76" s="43">
        <v>0</v>
      </c>
      <c r="J76" s="80">
        <v>5829.18</v>
      </c>
      <c r="K76" s="80">
        <f>J76/G76*100</f>
        <v>116.74049923096644</v>
      </c>
      <c r="L76" s="80">
        <v>0</v>
      </c>
    </row>
    <row r="77" spans="2:12" x14ac:dyDescent="0.25">
      <c r="B77" s="5"/>
      <c r="C77" s="5"/>
      <c r="D77" s="5"/>
      <c r="E77" s="5">
        <v>3296</v>
      </c>
      <c r="F77" s="5" t="s">
        <v>104</v>
      </c>
      <c r="G77" s="43">
        <v>0</v>
      </c>
      <c r="H77" s="43">
        <v>0</v>
      </c>
      <c r="I77" s="43">
        <v>0</v>
      </c>
      <c r="J77" s="80">
        <v>400</v>
      </c>
      <c r="K77" s="80">
        <v>0</v>
      </c>
      <c r="L77" s="80">
        <v>0</v>
      </c>
    </row>
    <row r="78" spans="2:12" x14ac:dyDescent="0.25">
      <c r="B78" s="5"/>
      <c r="C78" s="5"/>
      <c r="D78" s="5"/>
      <c r="E78" s="5">
        <v>3299</v>
      </c>
      <c r="F78" s="5" t="s">
        <v>94</v>
      </c>
      <c r="G78" s="43">
        <v>4224.84</v>
      </c>
      <c r="H78" s="43">
        <v>0</v>
      </c>
      <c r="I78" s="43">
        <v>0</v>
      </c>
      <c r="J78" s="80">
        <v>8758.7199999999993</v>
      </c>
      <c r="K78" s="80">
        <f>J78/G78*100</f>
        <v>207.31483322445342</v>
      </c>
      <c r="L78" s="80">
        <v>0</v>
      </c>
    </row>
    <row r="79" spans="2:12" x14ac:dyDescent="0.25">
      <c r="B79" s="13"/>
      <c r="C79" s="13">
        <v>34</v>
      </c>
      <c r="D79" s="13"/>
      <c r="E79" s="13" t="s">
        <v>56</v>
      </c>
      <c r="F79" s="36" t="s">
        <v>96</v>
      </c>
      <c r="G79" s="41">
        <f>G80</f>
        <v>734.02</v>
      </c>
      <c r="H79" s="41">
        <v>996</v>
      </c>
      <c r="I79" s="41">
        <v>0</v>
      </c>
      <c r="J79" s="77">
        <v>1028.9000000000001</v>
      </c>
      <c r="K79" s="77">
        <f>J79/G79*10</f>
        <v>14.01732922808643</v>
      </c>
      <c r="L79" s="77">
        <f>J79/H79*100</f>
        <v>103.30321285140562</v>
      </c>
    </row>
    <row r="80" spans="2:12" x14ac:dyDescent="0.25">
      <c r="B80" s="38"/>
      <c r="C80" s="38" t="s">
        <v>56</v>
      </c>
      <c r="D80" s="38">
        <v>343</v>
      </c>
      <c r="E80" s="38"/>
      <c r="F80" s="38" t="s">
        <v>97</v>
      </c>
      <c r="G80" s="41">
        <f>G81</f>
        <v>734.02</v>
      </c>
      <c r="H80" s="41">
        <v>0</v>
      </c>
      <c r="I80" s="41">
        <v>0</v>
      </c>
      <c r="J80" s="77">
        <v>1028.9000000000001</v>
      </c>
      <c r="K80" s="77">
        <v>0</v>
      </c>
      <c r="L80" s="80">
        <v>0</v>
      </c>
    </row>
    <row r="81" spans="2:12" x14ac:dyDescent="0.25">
      <c r="B81" s="5"/>
      <c r="C81" s="5"/>
      <c r="D81" s="5" t="s">
        <v>56</v>
      </c>
      <c r="E81" s="5">
        <v>3431</v>
      </c>
      <c r="F81" s="5" t="s">
        <v>98</v>
      </c>
      <c r="G81" s="43">
        <v>734.02</v>
      </c>
      <c r="H81" s="43">
        <v>0</v>
      </c>
      <c r="I81" s="43">
        <v>0</v>
      </c>
      <c r="J81" s="80">
        <v>884.18</v>
      </c>
      <c r="K81" s="80">
        <f>J81/G81*100</f>
        <v>120.45720825045638</v>
      </c>
      <c r="L81" s="80">
        <v>0</v>
      </c>
    </row>
    <row r="82" spans="2:12" x14ac:dyDescent="0.25">
      <c r="B82" s="5"/>
      <c r="C82" s="5"/>
      <c r="D82" s="6"/>
      <c r="E82" s="6">
        <v>3433</v>
      </c>
      <c r="F82" s="5" t="s">
        <v>105</v>
      </c>
      <c r="G82" s="43">
        <v>0</v>
      </c>
      <c r="H82" s="43">
        <v>0</v>
      </c>
      <c r="I82" s="43">
        <v>0</v>
      </c>
      <c r="J82" s="80">
        <v>144.72</v>
      </c>
      <c r="K82" s="80">
        <v>0</v>
      </c>
      <c r="L82" s="80">
        <v>0</v>
      </c>
    </row>
    <row r="83" spans="2:12" ht="25.5" x14ac:dyDescent="0.25">
      <c r="B83" s="13"/>
      <c r="C83" s="13">
        <v>37</v>
      </c>
      <c r="D83" s="35"/>
      <c r="E83" s="35"/>
      <c r="F83" s="36" t="s">
        <v>134</v>
      </c>
      <c r="G83" s="77">
        <v>32347.279999999999</v>
      </c>
      <c r="H83" s="41">
        <v>36400</v>
      </c>
      <c r="I83" s="41">
        <v>0</v>
      </c>
      <c r="J83" s="77">
        <v>37039.129999999997</v>
      </c>
      <c r="K83" s="77">
        <f>J83/G83*100</f>
        <v>114.50461986293747</v>
      </c>
      <c r="L83" s="77">
        <f>J83/H83*100</f>
        <v>101.75585164835164</v>
      </c>
    </row>
    <row r="84" spans="2:12" x14ac:dyDescent="0.25">
      <c r="B84" s="13"/>
      <c r="C84" s="13"/>
      <c r="D84" s="35">
        <v>372</v>
      </c>
      <c r="E84" s="35"/>
      <c r="F84" s="13" t="s">
        <v>135</v>
      </c>
      <c r="G84" s="77">
        <v>32347.279999999999</v>
      </c>
      <c r="H84" s="41">
        <v>0</v>
      </c>
      <c r="I84" s="41">
        <v>0</v>
      </c>
      <c r="J84" s="77">
        <v>37039.129999999997</v>
      </c>
      <c r="K84" s="77">
        <f>J84/G84*100</f>
        <v>114.50461986293747</v>
      </c>
      <c r="L84" s="77">
        <v>0</v>
      </c>
    </row>
    <row r="85" spans="2:12" x14ac:dyDescent="0.25">
      <c r="B85" s="5"/>
      <c r="C85" s="5"/>
      <c r="D85" s="6"/>
      <c r="E85" s="6">
        <v>3722</v>
      </c>
      <c r="F85" s="5" t="s">
        <v>136</v>
      </c>
      <c r="G85" s="80">
        <v>32347.279999999999</v>
      </c>
      <c r="H85" s="43">
        <v>0</v>
      </c>
      <c r="I85" s="43">
        <v>0</v>
      </c>
      <c r="J85" s="80">
        <v>37039.129999999997</v>
      </c>
      <c r="K85" s="80">
        <f>J85/G85*100</f>
        <v>114.50461986293747</v>
      </c>
      <c r="L85" s="80">
        <v>0</v>
      </c>
    </row>
    <row r="86" spans="2:12" x14ac:dyDescent="0.25">
      <c r="B86" s="13"/>
      <c r="C86" s="13">
        <v>38</v>
      </c>
      <c r="D86" s="35"/>
      <c r="E86" s="35"/>
      <c r="F86" s="13" t="s">
        <v>137</v>
      </c>
      <c r="G86" s="77">
        <v>1164.06</v>
      </c>
      <c r="H86" s="41">
        <v>1157</v>
      </c>
      <c r="I86" s="41">
        <v>0</v>
      </c>
      <c r="J86" s="77">
        <v>1156.5</v>
      </c>
      <c r="K86" s="77">
        <v>0</v>
      </c>
      <c r="L86" s="77">
        <v>0</v>
      </c>
    </row>
    <row r="87" spans="2:12" x14ac:dyDescent="0.25">
      <c r="B87" s="13"/>
      <c r="C87" s="13"/>
      <c r="D87" s="35">
        <v>381</v>
      </c>
      <c r="E87" s="35"/>
      <c r="F87" s="13" t="s">
        <v>67</v>
      </c>
      <c r="G87" s="77">
        <v>1164.06</v>
      </c>
      <c r="H87" s="41">
        <v>0</v>
      </c>
      <c r="I87" s="41">
        <v>0</v>
      </c>
      <c r="J87" s="77">
        <v>1156.5</v>
      </c>
      <c r="K87" s="77">
        <v>0</v>
      </c>
      <c r="L87" s="77">
        <v>0</v>
      </c>
    </row>
    <row r="88" spans="2:12" x14ac:dyDescent="0.25">
      <c r="B88" s="5"/>
      <c r="C88" s="5"/>
      <c r="D88" s="6"/>
      <c r="E88" s="6">
        <v>3812</v>
      </c>
      <c r="F88" s="5" t="s">
        <v>138</v>
      </c>
      <c r="G88" s="80">
        <v>1164.06</v>
      </c>
      <c r="H88" s="43">
        <v>0</v>
      </c>
      <c r="I88" s="43">
        <v>0</v>
      </c>
      <c r="J88" s="80">
        <v>1156.5</v>
      </c>
      <c r="K88" s="80">
        <v>0</v>
      </c>
      <c r="L88" s="80">
        <v>0</v>
      </c>
    </row>
    <row r="89" spans="2:12" x14ac:dyDescent="0.25">
      <c r="B89" s="7">
        <v>4</v>
      </c>
      <c r="C89" s="7"/>
      <c r="D89" s="7"/>
      <c r="E89" s="7"/>
      <c r="F89" s="40" t="s">
        <v>6</v>
      </c>
      <c r="G89" s="77">
        <v>78743.960000000006</v>
      </c>
      <c r="H89" s="41">
        <f>H90</f>
        <v>47660</v>
      </c>
      <c r="I89" s="41">
        <v>0</v>
      </c>
      <c r="J89" s="77">
        <v>47358.35</v>
      </c>
      <c r="K89" s="77">
        <f>J89/G89*100</f>
        <v>60.142200112872146</v>
      </c>
      <c r="L89" s="77">
        <f>J89/H89*100</f>
        <v>99.367079311791855</v>
      </c>
    </row>
    <row r="90" spans="2:12" ht="25.5" x14ac:dyDescent="0.25">
      <c r="B90" s="38"/>
      <c r="C90" s="38">
        <v>42</v>
      </c>
      <c r="D90" s="38"/>
      <c r="E90" s="38"/>
      <c r="F90" s="40" t="s">
        <v>7</v>
      </c>
      <c r="G90" s="77">
        <v>78746.960000000006</v>
      </c>
      <c r="H90" s="41">
        <v>47660</v>
      </c>
      <c r="I90" s="41">
        <v>0</v>
      </c>
      <c r="J90" s="77">
        <v>47358.35</v>
      </c>
      <c r="K90" s="77">
        <f>J90/G90*100</f>
        <v>60.13990889299091</v>
      </c>
      <c r="L90" s="77">
        <f>J90/H90*100</f>
        <v>99.367079311791855</v>
      </c>
    </row>
    <row r="91" spans="2:12" x14ac:dyDescent="0.25">
      <c r="B91" s="38"/>
      <c r="C91" s="38"/>
      <c r="D91" s="13">
        <v>422</v>
      </c>
      <c r="E91" s="13"/>
      <c r="F91" s="13" t="s">
        <v>99</v>
      </c>
      <c r="G91" s="77">
        <v>45246.62</v>
      </c>
      <c r="H91" s="41">
        <v>0</v>
      </c>
      <c r="I91" s="41">
        <v>0</v>
      </c>
      <c r="J91" s="77">
        <v>9222.61</v>
      </c>
      <c r="K91" s="77">
        <f>J91/G91*100</f>
        <v>20.382981093394378</v>
      </c>
      <c r="L91" s="77">
        <v>0</v>
      </c>
    </row>
    <row r="92" spans="2:12" x14ac:dyDescent="0.25">
      <c r="B92" s="39"/>
      <c r="C92" s="39" t="s">
        <v>12</v>
      </c>
      <c r="D92" s="5"/>
      <c r="E92" s="5">
        <v>4221</v>
      </c>
      <c r="F92" s="5" t="s">
        <v>100</v>
      </c>
      <c r="G92" s="80">
        <v>14108.51</v>
      </c>
      <c r="H92" s="43">
        <v>0</v>
      </c>
      <c r="I92" s="43">
        <v>0</v>
      </c>
      <c r="J92" s="80">
        <v>6508.5</v>
      </c>
      <c r="K92" s="80">
        <f>J92/G92*100</f>
        <v>46.131731841278771</v>
      </c>
      <c r="L92" s="80">
        <v>0</v>
      </c>
    </row>
    <row r="93" spans="2:12" x14ac:dyDescent="0.25">
      <c r="B93" s="39"/>
      <c r="C93" s="39"/>
      <c r="D93" s="5"/>
      <c r="E93" s="5">
        <v>4222</v>
      </c>
      <c r="F93" s="5" t="s">
        <v>139</v>
      </c>
      <c r="G93" s="80">
        <v>0</v>
      </c>
      <c r="H93" s="43">
        <v>0</v>
      </c>
      <c r="I93" s="43">
        <v>0</v>
      </c>
      <c r="J93" s="80">
        <v>0</v>
      </c>
      <c r="K93" s="80">
        <v>0</v>
      </c>
      <c r="L93" s="80">
        <v>0</v>
      </c>
    </row>
    <row r="94" spans="2:12" x14ac:dyDescent="0.25">
      <c r="B94" s="39"/>
      <c r="C94" s="39"/>
      <c r="D94" s="5"/>
      <c r="E94" s="5">
        <v>4223</v>
      </c>
      <c r="F94" s="5" t="s">
        <v>106</v>
      </c>
      <c r="G94" s="80">
        <v>0</v>
      </c>
      <c r="H94" s="43">
        <v>0</v>
      </c>
      <c r="I94" s="43">
        <v>0</v>
      </c>
      <c r="J94" s="80">
        <v>2032.86</v>
      </c>
      <c r="K94" s="80">
        <v>0</v>
      </c>
      <c r="L94" s="80">
        <v>0</v>
      </c>
    </row>
    <row r="95" spans="2:12" x14ac:dyDescent="0.25">
      <c r="B95" s="39"/>
      <c r="C95" s="39"/>
      <c r="D95" s="5"/>
      <c r="E95" s="5">
        <v>4225</v>
      </c>
      <c r="F95" s="5" t="s">
        <v>141</v>
      </c>
      <c r="G95" s="80">
        <v>1055.98</v>
      </c>
      <c r="H95" s="43">
        <v>0</v>
      </c>
      <c r="I95" s="43">
        <v>0</v>
      </c>
      <c r="J95" s="80">
        <v>0</v>
      </c>
      <c r="K95" s="80">
        <v>0</v>
      </c>
      <c r="L95" s="80">
        <v>0</v>
      </c>
    </row>
    <row r="96" spans="2:12" x14ac:dyDescent="0.25">
      <c r="B96" s="39"/>
      <c r="C96" s="39"/>
      <c r="D96" s="5"/>
      <c r="E96" s="5">
        <v>4226</v>
      </c>
      <c r="F96" s="5" t="s">
        <v>140</v>
      </c>
      <c r="G96" s="80">
        <v>662.71</v>
      </c>
      <c r="H96" s="43">
        <v>0</v>
      </c>
      <c r="I96" s="43">
        <v>0</v>
      </c>
      <c r="J96" s="80">
        <v>0</v>
      </c>
      <c r="K96" s="80">
        <v>0</v>
      </c>
      <c r="L96" s="80">
        <v>0</v>
      </c>
    </row>
    <row r="97" spans="2:12" x14ac:dyDescent="0.25">
      <c r="B97" s="39"/>
      <c r="C97" s="39"/>
      <c r="D97" s="5"/>
      <c r="E97" s="5">
        <v>4227</v>
      </c>
      <c r="F97" s="5" t="s">
        <v>107</v>
      </c>
      <c r="G97" s="80">
        <v>26275.67</v>
      </c>
      <c r="H97" s="43">
        <v>0</v>
      </c>
      <c r="I97" s="43">
        <v>0</v>
      </c>
      <c r="J97" s="80">
        <v>681.25</v>
      </c>
      <c r="K97" s="80">
        <v>0</v>
      </c>
      <c r="L97" s="80">
        <v>0</v>
      </c>
    </row>
    <row r="98" spans="2:12" x14ac:dyDescent="0.25">
      <c r="B98" s="7" t="s">
        <v>56</v>
      </c>
      <c r="C98" s="110"/>
      <c r="D98" s="110">
        <v>424</v>
      </c>
      <c r="E98" s="110"/>
      <c r="F98" s="111" t="s">
        <v>108</v>
      </c>
      <c r="G98" s="77">
        <v>33497.339999999997</v>
      </c>
      <c r="H98" s="41">
        <v>0</v>
      </c>
      <c r="I98" s="41">
        <v>0</v>
      </c>
      <c r="J98" s="77">
        <v>38135.74</v>
      </c>
      <c r="K98" s="77">
        <f>J98/G98*100</f>
        <v>113.8470696479183</v>
      </c>
      <c r="L98" s="77">
        <v>0</v>
      </c>
    </row>
    <row r="99" spans="2:12" x14ac:dyDescent="0.25">
      <c r="B99" s="8"/>
      <c r="C99" s="8" t="s">
        <v>56</v>
      </c>
      <c r="D99" s="8">
        <v>4241</v>
      </c>
      <c r="E99" s="8"/>
      <c r="F99" s="12" t="s">
        <v>108</v>
      </c>
      <c r="G99" s="80">
        <v>33497.339999999997</v>
      </c>
      <c r="H99" s="43">
        <v>0</v>
      </c>
      <c r="I99" s="47">
        <v>0</v>
      </c>
      <c r="J99" s="80">
        <v>38135.74</v>
      </c>
      <c r="K99" s="80">
        <f>J99/G99*100</f>
        <v>113.8470696479183</v>
      </c>
      <c r="L99" s="80">
        <v>0</v>
      </c>
    </row>
    <row r="100" spans="2:12" x14ac:dyDescent="0.25">
      <c r="B100" s="8"/>
      <c r="C100" s="8" t="s">
        <v>12</v>
      </c>
      <c r="D100" s="5"/>
      <c r="E100" s="5" t="s">
        <v>56</v>
      </c>
      <c r="F100" s="5" t="s">
        <v>56</v>
      </c>
      <c r="G100" s="43"/>
      <c r="H100" s="43"/>
      <c r="I100" s="47"/>
      <c r="J100" s="80"/>
      <c r="K100" s="80"/>
      <c r="L100" s="80"/>
    </row>
    <row r="101" spans="2:12" x14ac:dyDescent="0.25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2:12" x14ac:dyDescent="0.25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2:12" ht="15" customHeight="1" x14ac:dyDescent="0.25"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</row>
    <row r="104" spans="2:12" x14ac:dyDescent="0.25"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</row>
    <row r="105" spans="2:12" ht="4.5" customHeight="1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</sheetData>
  <mergeCells count="12">
    <mergeCell ref="B1:L1"/>
    <mergeCell ref="B2:L2"/>
    <mergeCell ref="B4:L4"/>
    <mergeCell ref="B6:L6"/>
    <mergeCell ref="B37:F37"/>
    <mergeCell ref="B9:F9"/>
    <mergeCell ref="B36:F36"/>
    <mergeCell ref="B8:F8"/>
    <mergeCell ref="B7:L7"/>
    <mergeCell ref="B5:L5"/>
    <mergeCell ref="B35:L35"/>
    <mergeCell ref="B3:L3"/>
  </mergeCells>
  <pageMargins left="0.7" right="0.7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topLeftCell="A22" workbookViewId="0">
      <selection activeCell="D47" sqref="D4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10" ht="18" x14ac:dyDescent="0.25">
      <c r="B1" s="2"/>
      <c r="C1" s="2"/>
      <c r="D1" s="2"/>
      <c r="E1" s="2"/>
      <c r="F1" s="3"/>
      <c r="G1" s="3"/>
      <c r="H1" s="3"/>
    </row>
    <row r="2" spans="2:10" ht="15.75" customHeight="1" x14ac:dyDescent="0.25">
      <c r="B2" s="130" t="s">
        <v>33</v>
      </c>
      <c r="C2" s="130"/>
      <c r="D2" s="130"/>
      <c r="E2" s="130"/>
      <c r="F2" s="130"/>
      <c r="G2" s="130"/>
      <c r="H2" s="130"/>
    </row>
    <row r="3" spans="2:10" ht="18" x14ac:dyDescent="0.25">
      <c r="B3" s="32"/>
      <c r="C3" s="32"/>
      <c r="D3" s="32"/>
      <c r="E3" s="32"/>
      <c r="F3" s="33"/>
      <c r="G3" s="33"/>
      <c r="H3" s="33"/>
    </row>
    <row r="4" spans="2:10" ht="33.75" customHeight="1" x14ac:dyDescent="0.25">
      <c r="B4" s="24" t="s">
        <v>8</v>
      </c>
      <c r="C4" s="24" t="s">
        <v>68</v>
      </c>
      <c r="D4" s="24" t="s">
        <v>231</v>
      </c>
      <c r="E4" s="24" t="s">
        <v>232</v>
      </c>
      <c r="F4" s="24" t="s">
        <v>235</v>
      </c>
      <c r="G4" s="24" t="s">
        <v>20</v>
      </c>
      <c r="H4" s="24" t="s">
        <v>39</v>
      </c>
    </row>
    <row r="5" spans="2:10" x14ac:dyDescent="0.25">
      <c r="B5" s="24">
        <v>1</v>
      </c>
      <c r="C5" s="78">
        <v>2</v>
      </c>
      <c r="D5" s="26">
        <v>3</v>
      </c>
      <c r="E5" s="26">
        <v>4</v>
      </c>
      <c r="F5" s="26">
        <v>5</v>
      </c>
      <c r="G5" s="26" t="s">
        <v>30</v>
      </c>
      <c r="H5" s="26" t="s">
        <v>125</v>
      </c>
    </row>
    <row r="6" spans="2:10" x14ac:dyDescent="0.25">
      <c r="B6" s="38" t="s">
        <v>35</v>
      </c>
      <c r="C6" s="79">
        <f>C7+C11+C14+C17+C21</f>
        <v>1920636.15</v>
      </c>
      <c r="D6" s="79">
        <f>D7+D11+D14+D17+D21</f>
        <v>2261675</v>
      </c>
      <c r="E6" s="79">
        <v>0</v>
      </c>
      <c r="F6" s="79">
        <f>F7+F11+F14+F17</f>
        <v>2242715.63</v>
      </c>
      <c r="G6" s="77">
        <f>F6/C6*100</f>
        <v>116.76941673726175</v>
      </c>
      <c r="H6" s="77">
        <f>F6/D6*100</f>
        <v>99.161711121182307</v>
      </c>
      <c r="I6" s="104"/>
      <c r="J6" s="104"/>
    </row>
    <row r="7" spans="2:10" x14ac:dyDescent="0.25">
      <c r="B7" s="38" t="s">
        <v>15</v>
      </c>
      <c r="C7" s="77">
        <f>C8+C9</f>
        <v>309116.44</v>
      </c>
      <c r="D7" s="41">
        <f>D8+D9</f>
        <v>287752</v>
      </c>
      <c r="E7" s="41">
        <v>0</v>
      </c>
      <c r="F7" s="77">
        <f>F8+F9</f>
        <v>292161.12</v>
      </c>
      <c r="G7" s="77">
        <v>0</v>
      </c>
      <c r="H7" s="77">
        <f>F7/D7*100</f>
        <v>101.53226389390863</v>
      </c>
      <c r="I7" s="104"/>
      <c r="J7" s="104"/>
    </row>
    <row r="8" spans="2:10" x14ac:dyDescent="0.25">
      <c r="B8" s="15" t="s">
        <v>16</v>
      </c>
      <c r="C8" s="80">
        <v>192464.06</v>
      </c>
      <c r="D8" s="43">
        <v>189578</v>
      </c>
      <c r="E8" s="43">
        <v>0</v>
      </c>
      <c r="F8" s="80">
        <v>150300.92000000001</v>
      </c>
      <c r="G8" s="80">
        <v>0</v>
      </c>
      <c r="H8" s="80">
        <f>F8/D8*100</f>
        <v>79.281836500015828</v>
      </c>
      <c r="I8" s="104"/>
      <c r="J8" s="104"/>
    </row>
    <row r="9" spans="2:10" x14ac:dyDescent="0.25">
      <c r="B9" s="15" t="s">
        <v>187</v>
      </c>
      <c r="C9" s="80">
        <v>116652.38</v>
      </c>
      <c r="D9" s="43">
        <v>98174</v>
      </c>
      <c r="E9" s="43">
        <v>0</v>
      </c>
      <c r="F9" s="80">
        <v>141860.20000000001</v>
      </c>
      <c r="G9" s="80">
        <v>0</v>
      </c>
      <c r="H9" s="80">
        <v>0</v>
      </c>
      <c r="I9" s="104"/>
      <c r="J9" s="104"/>
    </row>
    <row r="10" spans="2:10" x14ac:dyDescent="0.25">
      <c r="B10" s="16"/>
      <c r="C10" s="80"/>
      <c r="D10" s="43"/>
      <c r="E10" s="43"/>
      <c r="F10" s="80"/>
      <c r="G10" s="80" t="s">
        <v>56</v>
      </c>
      <c r="H10" s="80"/>
      <c r="I10" s="104"/>
      <c r="J10" s="104"/>
    </row>
    <row r="11" spans="2:10" x14ac:dyDescent="0.25">
      <c r="B11" s="38" t="s">
        <v>18</v>
      </c>
      <c r="C11" s="77">
        <v>14281.66</v>
      </c>
      <c r="D11" s="41">
        <v>18891</v>
      </c>
      <c r="E11" s="41">
        <v>0</v>
      </c>
      <c r="F11" s="77">
        <v>16301.48</v>
      </c>
      <c r="G11" s="77">
        <f>F11/C11*100</f>
        <v>114.14275371350388</v>
      </c>
      <c r="H11" s="77">
        <f>F11/D11*100</f>
        <v>86.292308506696315</v>
      </c>
      <c r="I11" s="104"/>
      <c r="J11" s="104"/>
    </row>
    <row r="12" spans="2:10" x14ac:dyDescent="0.25">
      <c r="B12" s="45" t="s">
        <v>19</v>
      </c>
      <c r="C12" s="80">
        <v>14281.66</v>
      </c>
      <c r="D12" s="47">
        <v>18891</v>
      </c>
      <c r="E12" s="47">
        <v>0</v>
      </c>
      <c r="F12" s="80">
        <v>16301.48</v>
      </c>
      <c r="G12" s="80">
        <f>F12/C12*100</f>
        <v>114.14275371350388</v>
      </c>
      <c r="H12" s="80">
        <f>F12/D12*100</f>
        <v>86.292308506696315</v>
      </c>
      <c r="I12" s="104"/>
      <c r="J12" s="104"/>
    </row>
    <row r="13" spans="2:10" x14ac:dyDescent="0.25">
      <c r="B13" s="45"/>
      <c r="C13" s="80"/>
      <c r="D13" s="47"/>
      <c r="E13" s="47"/>
      <c r="F13" s="80"/>
      <c r="G13" s="80"/>
      <c r="H13" s="80"/>
      <c r="I13" s="104"/>
      <c r="J13" s="104"/>
    </row>
    <row r="14" spans="2:10" x14ac:dyDescent="0.25">
      <c r="B14" s="38" t="s">
        <v>109</v>
      </c>
      <c r="C14" s="77">
        <f>C15</f>
        <v>58807.13</v>
      </c>
      <c r="D14" s="48">
        <v>65500</v>
      </c>
      <c r="E14" s="48">
        <v>0</v>
      </c>
      <c r="F14" s="77">
        <v>58190.96</v>
      </c>
      <c r="G14" s="77">
        <f>F14/C14*100</f>
        <v>98.952218889104088</v>
      </c>
      <c r="H14" s="77">
        <f>F14/D14*100</f>
        <v>88.841160305343507</v>
      </c>
      <c r="I14" s="104"/>
      <c r="J14" s="104"/>
    </row>
    <row r="15" spans="2:10" x14ac:dyDescent="0.25">
      <c r="B15" s="45" t="s">
        <v>184</v>
      </c>
      <c r="C15" s="80">
        <v>58807.13</v>
      </c>
      <c r="D15" s="47">
        <v>65500</v>
      </c>
      <c r="E15" s="47">
        <v>0</v>
      </c>
      <c r="F15" s="80">
        <v>58190.96</v>
      </c>
      <c r="G15" s="80">
        <f>F15/C15*100</f>
        <v>98.952218889104088</v>
      </c>
      <c r="H15" s="80">
        <f>F15/D15*100</f>
        <v>88.841160305343507</v>
      </c>
      <c r="I15" s="104"/>
      <c r="J15" s="104"/>
    </row>
    <row r="16" spans="2:10" x14ac:dyDescent="0.25">
      <c r="B16" s="45"/>
      <c r="C16" s="80"/>
      <c r="D16" s="47"/>
      <c r="E16" s="47"/>
      <c r="F16" s="80"/>
      <c r="G16" s="80"/>
      <c r="H16" s="80"/>
      <c r="I16" s="104"/>
      <c r="J16" s="104"/>
    </row>
    <row r="17" spans="2:11" x14ac:dyDescent="0.25">
      <c r="B17" s="38" t="s">
        <v>110</v>
      </c>
      <c r="C17" s="77">
        <v>1537730.92</v>
      </c>
      <c r="D17" s="48">
        <f>D18+D19</f>
        <v>1888817</v>
      </c>
      <c r="E17" s="48">
        <v>0</v>
      </c>
      <c r="F17" s="77">
        <f>F18+F19</f>
        <v>1876062.07</v>
      </c>
      <c r="G17" s="77">
        <f>F17/C17*100</f>
        <v>122.00197353123394</v>
      </c>
      <c r="H17" s="77">
        <f>F17/D17*100</f>
        <v>99.324713299382623</v>
      </c>
      <c r="I17" s="104"/>
      <c r="J17" s="104"/>
    </row>
    <row r="18" spans="2:11" ht="15.75" customHeight="1" x14ac:dyDescent="0.25">
      <c r="B18" s="45" t="s">
        <v>185</v>
      </c>
      <c r="C18" s="80">
        <f>C17-C19</f>
        <v>1536080.92</v>
      </c>
      <c r="D18" s="47">
        <v>1886717</v>
      </c>
      <c r="E18" s="47">
        <v>0</v>
      </c>
      <c r="F18" s="80">
        <v>1874004.07</v>
      </c>
      <c r="G18" s="80">
        <f>F18/C18*100</f>
        <v>121.99904611796104</v>
      </c>
      <c r="H18" s="80">
        <f>F18/D18*100</f>
        <v>99.326187764248701</v>
      </c>
      <c r="I18" s="104"/>
      <c r="J18" s="104"/>
    </row>
    <row r="19" spans="2:11" ht="15.75" customHeight="1" x14ac:dyDescent="0.25">
      <c r="B19" s="45" t="s">
        <v>186</v>
      </c>
      <c r="C19" s="80">
        <v>1650</v>
      </c>
      <c r="D19" s="47">
        <v>2100</v>
      </c>
      <c r="E19" s="47">
        <v>0</v>
      </c>
      <c r="F19" s="80">
        <v>2058</v>
      </c>
      <c r="G19" s="80">
        <v>0</v>
      </c>
      <c r="H19" s="80">
        <f>F19/D19*100</f>
        <v>98</v>
      </c>
      <c r="I19" s="104"/>
      <c r="J19" s="104"/>
    </row>
    <row r="20" spans="2:11" ht="15.75" customHeight="1" x14ac:dyDescent="0.25">
      <c r="B20" s="45"/>
      <c r="C20" s="80"/>
      <c r="D20" s="47"/>
      <c r="E20" s="47"/>
      <c r="F20" s="80"/>
      <c r="G20" s="80"/>
      <c r="H20" s="80"/>
      <c r="I20" s="104"/>
      <c r="J20" s="104"/>
    </row>
    <row r="21" spans="2:11" ht="15.75" customHeight="1" x14ac:dyDescent="0.25">
      <c r="B21" s="64" t="s">
        <v>188</v>
      </c>
      <c r="C21" s="77">
        <v>700</v>
      </c>
      <c r="D21" s="48">
        <v>715</v>
      </c>
      <c r="E21" s="48">
        <v>0</v>
      </c>
      <c r="F21" s="77">
        <v>0</v>
      </c>
      <c r="G21" s="77">
        <v>0</v>
      </c>
      <c r="H21" s="77">
        <v>0</v>
      </c>
      <c r="I21" s="104"/>
      <c r="J21" s="104"/>
    </row>
    <row r="22" spans="2:11" ht="15.75" customHeight="1" x14ac:dyDescent="0.25">
      <c r="B22" s="45" t="s">
        <v>189</v>
      </c>
      <c r="C22" s="80">
        <v>700</v>
      </c>
      <c r="D22" s="47">
        <v>715</v>
      </c>
      <c r="E22" s="47">
        <v>0</v>
      </c>
      <c r="F22" s="80">
        <v>0</v>
      </c>
      <c r="G22" s="80">
        <v>0</v>
      </c>
      <c r="H22" s="80">
        <v>0</v>
      </c>
      <c r="I22" s="104"/>
      <c r="J22" s="104"/>
    </row>
    <row r="23" spans="2:11" ht="15.75" customHeight="1" x14ac:dyDescent="0.25">
      <c r="B23" s="45" t="s">
        <v>56</v>
      </c>
      <c r="C23" s="43"/>
      <c r="D23" s="43"/>
      <c r="E23" s="43"/>
      <c r="F23" s="80"/>
      <c r="G23" s="80"/>
      <c r="H23" s="80"/>
      <c r="I23" s="104"/>
      <c r="J23" s="104"/>
    </row>
    <row r="24" spans="2:11" x14ac:dyDescent="0.25">
      <c r="B24" s="39"/>
      <c r="C24" s="43"/>
      <c r="D24" s="41"/>
      <c r="E24" s="43"/>
      <c r="F24" s="80"/>
      <c r="G24" s="81"/>
      <c r="H24" s="81"/>
      <c r="I24" s="104"/>
      <c r="J24" s="104"/>
    </row>
    <row r="25" spans="2:11" x14ac:dyDescent="0.25">
      <c r="B25" s="45"/>
      <c r="C25" s="43"/>
      <c r="D25" s="41"/>
      <c r="E25" s="47"/>
      <c r="F25" s="82"/>
      <c r="G25" s="81"/>
      <c r="H25" s="81"/>
      <c r="I25" s="104"/>
      <c r="J25" s="104"/>
    </row>
    <row r="26" spans="2:11" x14ac:dyDescent="0.25">
      <c r="B26" s="38" t="s">
        <v>36</v>
      </c>
      <c r="C26" s="41">
        <f>C27+C31+C34+C37+C41</f>
        <v>1906252.13</v>
      </c>
      <c r="D26" s="41">
        <f>D27+D31+D34+D37+D41</f>
        <v>2261675</v>
      </c>
      <c r="E26" s="48">
        <v>0</v>
      </c>
      <c r="F26" s="77">
        <f>F27+F31+F34+F37+F41</f>
        <v>2238472.85</v>
      </c>
      <c r="G26" s="77">
        <f>F26/C26*100</f>
        <v>117.42795272312694</v>
      </c>
      <c r="H26" s="77">
        <f>F26/D26*100</f>
        <v>98.974116528678962</v>
      </c>
      <c r="I26" s="104"/>
      <c r="J26" s="104"/>
    </row>
    <row r="27" spans="2:11" x14ac:dyDescent="0.25">
      <c r="B27" s="38" t="s">
        <v>15</v>
      </c>
      <c r="C27" s="41">
        <f>C28+C29</f>
        <v>309116.44</v>
      </c>
      <c r="D27" s="41">
        <f>D28+D29</f>
        <v>287752</v>
      </c>
      <c r="E27" s="41">
        <v>0</v>
      </c>
      <c r="F27" s="77">
        <f>F28+F29</f>
        <v>293158.08999999997</v>
      </c>
      <c r="G27" s="77">
        <f>F27/C27*100</f>
        <v>94.837430839977316</v>
      </c>
      <c r="H27" s="77">
        <f>F27/D27*100</f>
        <v>101.87873238066112</v>
      </c>
      <c r="I27" s="104"/>
      <c r="J27" s="104"/>
    </row>
    <row r="28" spans="2:11" x14ac:dyDescent="0.25">
      <c r="B28" s="15" t="s">
        <v>16</v>
      </c>
      <c r="C28" s="43">
        <v>192464.06</v>
      </c>
      <c r="D28" s="43">
        <v>189578</v>
      </c>
      <c r="E28" s="43">
        <v>0</v>
      </c>
      <c r="F28" s="80">
        <v>194864.09</v>
      </c>
      <c r="G28" s="80">
        <f>F28/C28*100</f>
        <v>101.247001647996</v>
      </c>
      <c r="H28" s="80">
        <f>F28/D28*100</f>
        <v>102.78834569412064</v>
      </c>
      <c r="I28" s="104"/>
      <c r="J28" s="104"/>
    </row>
    <row r="29" spans="2:11" x14ac:dyDescent="0.25">
      <c r="B29" s="15" t="s">
        <v>187</v>
      </c>
      <c r="C29" s="43">
        <v>116652.38</v>
      </c>
      <c r="D29" s="43">
        <v>98174</v>
      </c>
      <c r="E29" s="43">
        <v>0</v>
      </c>
      <c r="F29" s="80">
        <v>98294</v>
      </c>
      <c r="G29" s="80">
        <f>F29/C29*100</f>
        <v>84.262318522776809</v>
      </c>
      <c r="H29" s="80">
        <f>F29/D29*100</f>
        <v>100.12223195550757</v>
      </c>
      <c r="I29" s="104"/>
      <c r="J29" s="104"/>
    </row>
    <row r="30" spans="2:11" x14ac:dyDescent="0.25">
      <c r="B30" s="16" t="s">
        <v>17</v>
      </c>
      <c r="C30" s="43"/>
      <c r="D30" s="41"/>
      <c r="E30" s="43" t="s">
        <v>56</v>
      </c>
      <c r="F30" s="80"/>
      <c r="G30" s="80"/>
      <c r="H30" s="80"/>
      <c r="I30" s="104"/>
      <c r="J30" s="104"/>
    </row>
    <row r="31" spans="2:11" x14ac:dyDescent="0.25">
      <c r="B31" s="38" t="s">
        <v>18</v>
      </c>
      <c r="C31" s="41">
        <f>C32</f>
        <v>15185.02</v>
      </c>
      <c r="D31" s="41">
        <v>18891</v>
      </c>
      <c r="E31" s="41">
        <v>0</v>
      </c>
      <c r="F31" s="77">
        <v>13651.39</v>
      </c>
      <c r="G31" s="77">
        <f>F31/C31*100</f>
        <v>89.900375501645698</v>
      </c>
      <c r="H31" s="77">
        <f>F31/D31*100</f>
        <v>72.263988142501717</v>
      </c>
      <c r="I31" s="104"/>
      <c r="J31" s="104"/>
    </row>
    <row r="32" spans="2:11" ht="15" customHeight="1" x14ac:dyDescent="0.25">
      <c r="B32" s="45" t="s">
        <v>19</v>
      </c>
      <c r="C32" s="43">
        <v>15185.02</v>
      </c>
      <c r="D32" s="43">
        <v>18891</v>
      </c>
      <c r="E32" s="43">
        <v>0</v>
      </c>
      <c r="F32" s="80">
        <v>13651.39</v>
      </c>
      <c r="G32" s="80">
        <f>F32/C32*100</f>
        <v>89.900375501645698</v>
      </c>
      <c r="H32" s="80">
        <f>F32/D32*100</f>
        <v>72.263988142501717</v>
      </c>
      <c r="I32" s="107"/>
      <c r="J32" s="107"/>
      <c r="K32" s="22"/>
    </row>
    <row r="33" spans="2:11" x14ac:dyDescent="0.25">
      <c r="B33" s="45"/>
      <c r="C33" s="43"/>
      <c r="D33" s="41"/>
      <c r="E33" s="43" t="s">
        <v>56</v>
      </c>
      <c r="F33" s="80"/>
      <c r="G33" s="80"/>
      <c r="H33" s="80"/>
      <c r="I33" s="107"/>
      <c r="J33" s="107"/>
      <c r="K33" s="22"/>
    </row>
    <row r="34" spans="2:11" x14ac:dyDescent="0.25">
      <c r="B34" s="40" t="s">
        <v>109</v>
      </c>
      <c r="C34" s="41">
        <f>C35</f>
        <v>48704.11</v>
      </c>
      <c r="D34" s="41">
        <v>65500</v>
      </c>
      <c r="E34" s="41">
        <v>0</v>
      </c>
      <c r="F34" s="77">
        <v>54036.68</v>
      </c>
      <c r="G34" s="77">
        <f>F34/C34*100</f>
        <v>110.9489117037556</v>
      </c>
      <c r="H34" s="77">
        <f>F34/D34*100</f>
        <v>82.498748091603062</v>
      </c>
      <c r="I34" s="107"/>
      <c r="J34" s="107"/>
      <c r="K34" s="22"/>
    </row>
    <row r="35" spans="2:11" x14ac:dyDescent="0.25">
      <c r="B35" s="45" t="s">
        <v>220</v>
      </c>
      <c r="C35" s="43">
        <v>48704.11</v>
      </c>
      <c r="D35" s="43">
        <v>65500</v>
      </c>
      <c r="E35" s="43">
        <v>0</v>
      </c>
      <c r="F35" s="80">
        <v>54036.68</v>
      </c>
      <c r="G35" s="80">
        <v>0</v>
      </c>
      <c r="H35" s="80">
        <v>0</v>
      </c>
      <c r="I35" s="104"/>
      <c r="J35" s="104"/>
    </row>
    <row r="36" spans="2:11" x14ac:dyDescent="0.25">
      <c r="B36" s="45"/>
      <c r="C36" s="43"/>
      <c r="D36" s="41"/>
      <c r="E36" s="43" t="s">
        <v>133</v>
      </c>
      <c r="F36" s="44"/>
      <c r="G36" s="44"/>
      <c r="H36" s="44"/>
      <c r="I36" s="104"/>
      <c r="J36" s="104"/>
    </row>
    <row r="37" spans="2:11" x14ac:dyDescent="0.25">
      <c r="B37" s="38" t="s">
        <v>110</v>
      </c>
      <c r="C37" s="41">
        <f>C38+C39</f>
        <v>1533236.5599999998</v>
      </c>
      <c r="D37" s="41">
        <f>D38+D39</f>
        <v>1888817</v>
      </c>
      <c r="E37" s="41">
        <v>0</v>
      </c>
      <c r="F37" s="42">
        <f>F38+F39</f>
        <v>1876936.69</v>
      </c>
      <c r="G37" s="42">
        <f>F37/C37*100</f>
        <v>122.41664065198133</v>
      </c>
      <c r="H37" s="42">
        <f>F37/D37*100</f>
        <v>99.371018473467771</v>
      </c>
      <c r="I37" s="104"/>
      <c r="J37" s="104"/>
    </row>
    <row r="38" spans="2:11" x14ac:dyDescent="0.25">
      <c r="B38" s="45" t="s">
        <v>185</v>
      </c>
      <c r="C38" s="43">
        <v>1531589.14</v>
      </c>
      <c r="D38" s="43">
        <v>1886717</v>
      </c>
      <c r="E38" s="43">
        <v>0</v>
      </c>
      <c r="F38" s="44">
        <v>1874222.52</v>
      </c>
      <c r="G38" s="44">
        <v>0</v>
      </c>
      <c r="H38" s="44">
        <v>0</v>
      </c>
      <c r="I38" s="104"/>
      <c r="J38" s="104"/>
    </row>
    <row r="39" spans="2:11" x14ac:dyDescent="0.25">
      <c r="B39" s="45" t="s">
        <v>186</v>
      </c>
      <c r="C39" s="43">
        <v>1647.42</v>
      </c>
      <c r="D39" s="43">
        <v>2100</v>
      </c>
      <c r="E39" s="43">
        <v>0</v>
      </c>
      <c r="F39" s="44">
        <v>2714.17</v>
      </c>
      <c r="G39" s="44">
        <v>0</v>
      </c>
      <c r="H39" s="44">
        <v>0</v>
      </c>
      <c r="I39" s="104"/>
      <c r="J39" s="104"/>
    </row>
    <row r="40" spans="2:11" x14ac:dyDescent="0.25">
      <c r="B40" s="45"/>
      <c r="C40" s="41"/>
      <c r="D40" s="41"/>
      <c r="E40" s="41" t="s">
        <v>56</v>
      </c>
      <c r="F40" s="42"/>
      <c r="G40" s="42"/>
      <c r="H40" s="42"/>
      <c r="I40" s="104"/>
      <c r="J40" s="104"/>
    </row>
    <row r="41" spans="2:11" x14ac:dyDescent="0.25">
      <c r="B41" s="64" t="s">
        <v>188</v>
      </c>
      <c r="C41" s="41">
        <v>10</v>
      </c>
      <c r="D41" s="41">
        <v>715</v>
      </c>
      <c r="E41" s="41">
        <v>0</v>
      </c>
      <c r="F41" s="42">
        <v>690</v>
      </c>
      <c r="G41" s="42">
        <v>0</v>
      </c>
      <c r="H41" s="42">
        <v>0</v>
      </c>
      <c r="I41" s="104"/>
      <c r="J41" s="104"/>
    </row>
    <row r="42" spans="2:11" x14ac:dyDescent="0.25">
      <c r="B42" s="45" t="s">
        <v>189</v>
      </c>
      <c r="C42" s="43">
        <v>10</v>
      </c>
      <c r="D42" s="43">
        <v>715</v>
      </c>
      <c r="E42" s="43">
        <v>0</v>
      </c>
      <c r="F42" s="44">
        <v>690</v>
      </c>
      <c r="G42" s="44">
        <v>0</v>
      </c>
      <c r="H42" s="44">
        <v>0</v>
      </c>
      <c r="I42" s="104"/>
      <c r="J42" s="104"/>
    </row>
    <row r="43" spans="2:11" x14ac:dyDescent="0.25">
      <c r="B43" s="46" t="s">
        <v>56</v>
      </c>
      <c r="C43" s="43" t="s">
        <v>56</v>
      </c>
      <c r="D43" s="41" t="s">
        <v>56</v>
      </c>
      <c r="E43" s="43" t="s">
        <v>56</v>
      </c>
      <c r="F43" s="44" t="s">
        <v>56</v>
      </c>
      <c r="G43" s="44" t="s">
        <v>56</v>
      </c>
      <c r="H43" s="44" t="s">
        <v>56</v>
      </c>
      <c r="I43" s="104"/>
      <c r="J43" s="104"/>
    </row>
    <row r="44" spans="2:11" x14ac:dyDescent="0.25">
      <c r="C44" s="102"/>
      <c r="D44" s="112"/>
      <c r="E44" s="104"/>
      <c r="F44" s="104"/>
      <c r="G44" s="104"/>
      <c r="H44" s="104"/>
      <c r="I44" s="104"/>
      <c r="J44" s="104"/>
    </row>
    <row r="45" spans="2:11" x14ac:dyDescent="0.25">
      <c r="C45" s="102"/>
      <c r="D45" s="104"/>
      <c r="E45" s="104"/>
      <c r="F45" s="104"/>
      <c r="G45" s="104"/>
      <c r="H45" s="104"/>
      <c r="I45" s="104"/>
      <c r="J45" s="104"/>
    </row>
    <row r="46" spans="2:11" x14ac:dyDescent="0.25">
      <c r="C46" s="104"/>
      <c r="D46" s="104"/>
      <c r="E46" s="104"/>
      <c r="F46" s="104"/>
      <c r="G46" s="104"/>
      <c r="H46" s="104"/>
      <c r="I46" s="104"/>
      <c r="J46" s="104"/>
    </row>
    <row r="47" spans="2:11" x14ac:dyDescent="0.25">
      <c r="C47" s="63"/>
      <c r="D47" s="63"/>
      <c r="F47" s="6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E16" sqref="E1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1"/>
      <c r="C1" s="11"/>
      <c r="D1" s="11"/>
      <c r="E1" s="11"/>
      <c r="F1" s="3"/>
      <c r="G1" s="3"/>
      <c r="H1" s="3"/>
    </row>
    <row r="2" spans="2:8" ht="15.75" customHeight="1" x14ac:dyDescent="0.25">
      <c r="B2" s="130" t="s">
        <v>34</v>
      </c>
      <c r="C2" s="130"/>
      <c r="D2" s="130"/>
      <c r="E2" s="130"/>
      <c r="F2" s="130"/>
      <c r="G2" s="130"/>
      <c r="H2" s="130"/>
    </row>
    <row r="3" spans="2:8" ht="18" x14ac:dyDescent="0.25">
      <c r="B3" s="32"/>
      <c r="C3" s="32"/>
      <c r="D3" s="32"/>
      <c r="E3" s="32"/>
      <c r="F3" s="33"/>
      <c r="G3" s="33"/>
      <c r="H3" s="33"/>
    </row>
    <row r="4" spans="2:8" ht="25.5" x14ac:dyDescent="0.25">
      <c r="B4" s="24" t="s">
        <v>8</v>
      </c>
      <c r="C4" s="24" t="s">
        <v>123</v>
      </c>
      <c r="D4" s="24" t="s">
        <v>231</v>
      </c>
      <c r="E4" s="24" t="s">
        <v>232</v>
      </c>
      <c r="F4" s="24" t="s">
        <v>237</v>
      </c>
      <c r="G4" s="24" t="s">
        <v>20</v>
      </c>
      <c r="H4" s="24" t="s">
        <v>39</v>
      </c>
    </row>
    <row r="5" spans="2:8" x14ac:dyDescent="0.25"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 t="s">
        <v>30</v>
      </c>
      <c r="H5" s="26" t="s">
        <v>125</v>
      </c>
    </row>
    <row r="6" spans="2:8" ht="15.75" customHeight="1" x14ac:dyDescent="0.25">
      <c r="B6" s="4" t="s">
        <v>36</v>
      </c>
      <c r="C6" s="41">
        <v>1906734.54</v>
      </c>
      <c r="D6" s="41">
        <v>2261675</v>
      </c>
      <c r="E6" s="41">
        <v>0</v>
      </c>
      <c r="F6" s="42">
        <v>2238472.85</v>
      </c>
      <c r="G6" s="42">
        <f>F6/C6*100</f>
        <v>117.39824307163387</v>
      </c>
      <c r="H6" s="42">
        <f>F6/D6*100</f>
        <v>98.974116528678962</v>
      </c>
    </row>
    <row r="7" spans="2:8" ht="15.75" customHeight="1" x14ac:dyDescent="0.25">
      <c r="B7" s="4" t="s">
        <v>111</v>
      </c>
      <c r="C7" s="41">
        <v>1906734.54</v>
      </c>
      <c r="D7" s="41">
        <v>2261675</v>
      </c>
      <c r="E7" s="41">
        <v>0</v>
      </c>
      <c r="F7" s="42">
        <v>2238472.85</v>
      </c>
      <c r="G7" s="42">
        <f>F7/C7*100</f>
        <v>117.39824307163387</v>
      </c>
      <c r="H7" s="42">
        <f>F7/D7*100</f>
        <v>98.974116528678962</v>
      </c>
    </row>
    <row r="8" spans="2:8" x14ac:dyDescent="0.25">
      <c r="B8" s="10" t="s">
        <v>143</v>
      </c>
      <c r="C8" s="43">
        <v>1906734.54</v>
      </c>
      <c r="D8" s="43">
        <v>2261675</v>
      </c>
      <c r="E8" s="43">
        <v>0</v>
      </c>
      <c r="F8" s="44">
        <v>2238472.85</v>
      </c>
      <c r="G8" s="44">
        <f>F8/C8*100</f>
        <v>117.39824307163387</v>
      </c>
      <c r="H8" s="44">
        <f>F8/D8*100</f>
        <v>98.974116528678962</v>
      </c>
    </row>
    <row r="9" spans="2:8" x14ac:dyDescent="0.25">
      <c r="B9" s="9" t="s">
        <v>12</v>
      </c>
      <c r="C9" s="43"/>
      <c r="D9" s="43"/>
      <c r="E9" s="43"/>
      <c r="F9" s="44"/>
      <c r="G9" s="44"/>
      <c r="H9" s="44"/>
    </row>
    <row r="11" spans="2:8" x14ac:dyDescent="0.25">
      <c r="B11" s="22"/>
      <c r="C11" s="22"/>
      <c r="D11" s="22"/>
      <c r="E11" s="22"/>
      <c r="F11" s="22"/>
      <c r="G11" s="22"/>
      <c r="H11" s="22"/>
    </row>
    <row r="12" spans="2:8" x14ac:dyDescent="0.25">
      <c r="B12" s="22"/>
      <c r="C12" s="22"/>
      <c r="D12" s="22"/>
      <c r="E12" s="22"/>
      <c r="F12" s="22"/>
      <c r="G12" s="22"/>
      <c r="H12" s="22"/>
    </row>
    <row r="13" spans="2:8" x14ac:dyDescent="0.25">
      <c r="B13" s="22"/>
      <c r="C13" s="22"/>
      <c r="D13" s="22"/>
      <c r="E13" s="22"/>
      <c r="F13" s="22"/>
      <c r="G13" s="22"/>
      <c r="H13" s="2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8"/>
  <sheetViews>
    <sheetView topLeftCell="A172" zoomScale="99" zoomScaleNormal="99" workbookViewId="0">
      <selection activeCell="E215" sqref="E2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2"/>
      <c r="C1" s="2"/>
      <c r="D1" s="2"/>
      <c r="E1" s="2"/>
      <c r="F1" s="2"/>
      <c r="G1" s="2"/>
      <c r="H1" s="2"/>
      <c r="I1" s="3"/>
      <c r="J1" s="3"/>
    </row>
    <row r="2" spans="2:10" ht="18" customHeight="1" x14ac:dyDescent="0.25">
      <c r="B2" s="130" t="s">
        <v>9</v>
      </c>
      <c r="C2" s="130"/>
      <c r="D2" s="130"/>
      <c r="E2" s="130"/>
      <c r="F2" s="130"/>
      <c r="G2" s="130"/>
      <c r="H2" s="130"/>
      <c r="I2" s="130"/>
      <c r="J2" s="18"/>
    </row>
    <row r="3" spans="2:10" ht="18" x14ac:dyDescent="0.25">
      <c r="B3" s="32"/>
      <c r="C3" s="32"/>
      <c r="D3" s="32"/>
      <c r="E3" s="32"/>
      <c r="F3" s="32"/>
      <c r="G3" s="32"/>
      <c r="H3" s="32"/>
      <c r="I3" s="33"/>
      <c r="J3" s="3"/>
    </row>
    <row r="4" spans="2:10" ht="15.75" x14ac:dyDescent="0.25">
      <c r="B4" s="164" t="s">
        <v>46</v>
      </c>
      <c r="C4" s="164"/>
      <c r="D4" s="164"/>
      <c r="E4" s="164"/>
      <c r="F4" s="164"/>
      <c r="G4" s="164"/>
      <c r="H4" s="164"/>
      <c r="I4" s="164"/>
    </row>
    <row r="5" spans="2:10" ht="18" x14ac:dyDescent="0.25">
      <c r="B5" s="32"/>
      <c r="C5" s="32"/>
      <c r="D5" s="32"/>
      <c r="E5" s="32"/>
      <c r="F5" s="32"/>
      <c r="G5" s="32"/>
      <c r="H5" s="32"/>
      <c r="I5" s="33"/>
    </row>
    <row r="6" spans="2:10" ht="25.5" x14ac:dyDescent="0.25">
      <c r="B6" s="156" t="s">
        <v>8</v>
      </c>
      <c r="C6" s="157"/>
      <c r="D6" s="157"/>
      <c r="E6" s="158"/>
      <c r="F6" s="24" t="s">
        <v>41</v>
      </c>
      <c r="G6" s="24" t="s">
        <v>38</v>
      </c>
      <c r="H6" s="24" t="s">
        <v>45</v>
      </c>
      <c r="I6" s="24" t="s">
        <v>39</v>
      </c>
    </row>
    <row r="7" spans="2:10" s="27" customFormat="1" ht="11.25" x14ac:dyDescent="0.2">
      <c r="B7" s="150">
        <v>1</v>
      </c>
      <c r="C7" s="151"/>
      <c r="D7" s="151"/>
      <c r="E7" s="152"/>
      <c r="F7" s="26">
        <v>2</v>
      </c>
      <c r="G7" s="26">
        <v>3</v>
      </c>
      <c r="H7" s="26">
        <v>4</v>
      </c>
      <c r="I7" s="26" t="s">
        <v>126</v>
      </c>
    </row>
    <row r="8" spans="2:10" ht="30" customHeight="1" x14ac:dyDescent="0.25">
      <c r="B8" s="161">
        <v>13543</v>
      </c>
      <c r="C8" s="162"/>
      <c r="D8" s="163"/>
      <c r="E8" s="83" t="s">
        <v>217</v>
      </c>
      <c r="F8" s="68">
        <f>F9</f>
        <v>2261675</v>
      </c>
      <c r="G8" s="41">
        <v>0</v>
      </c>
      <c r="H8" s="41">
        <f>H9</f>
        <v>2238472.85</v>
      </c>
      <c r="I8" s="41">
        <f t="shared" ref="I8:I13" si="0">H8/F8*100</f>
        <v>98.974116528678962</v>
      </c>
      <c r="J8" s="104"/>
    </row>
    <row r="9" spans="2:10" ht="30" customHeight="1" x14ac:dyDescent="0.25">
      <c r="B9" s="161" t="s">
        <v>120</v>
      </c>
      <c r="C9" s="162"/>
      <c r="D9" s="163"/>
      <c r="E9" s="83" t="s">
        <v>222</v>
      </c>
      <c r="F9" s="68">
        <f>F10</f>
        <v>2261675</v>
      </c>
      <c r="G9" s="41">
        <v>0</v>
      </c>
      <c r="H9" s="41">
        <f>H10</f>
        <v>2238472.85</v>
      </c>
      <c r="I9" s="41">
        <f t="shared" si="0"/>
        <v>98.974116528678962</v>
      </c>
      <c r="J9" s="104"/>
    </row>
    <row r="10" spans="2:10" ht="30" customHeight="1" x14ac:dyDescent="0.25">
      <c r="B10" s="161" t="s">
        <v>119</v>
      </c>
      <c r="C10" s="162"/>
      <c r="D10" s="163"/>
      <c r="E10" s="83" t="s">
        <v>221</v>
      </c>
      <c r="F10" s="68">
        <f>F11+F41+F185+F201</f>
        <v>2261675</v>
      </c>
      <c r="G10" s="41">
        <v>0</v>
      </c>
      <c r="H10" s="41">
        <f>H11+H41+H185+H201</f>
        <v>2238472.85</v>
      </c>
      <c r="I10" s="41">
        <f t="shared" si="0"/>
        <v>98.974116528678962</v>
      </c>
      <c r="J10" s="104"/>
    </row>
    <row r="11" spans="2:10" ht="30" customHeight="1" x14ac:dyDescent="0.25">
      <c r="B11" s="161" t="s">
        <v>223</v>
      </c>
      <c r="C11" s="162"/>
      <c r="D11" s="163"/>
      <c r="E11" s="83" t="s">
        <v>144</v>
      </c>
      <c r="F11" s="68">
        <f>F12+F35</f>
        <v>98174</v>
      </c>
      <c r="G11" s="41">
        <v>0</v>
      </c>
      <c r="H11" s="41">
        <f>H12+H35</f>
        <v>98294</v>
      </c>
      <c r="I11" s="41">
        <f t="shared" si="0"/>
        <v>100.12223195550757</v>
      </c>
      <c r="J11" s="104"/>
    </row>
    <row r="12" spans="2:10" ht="30" customHeight="1" x14ac:dyDescent="0.25">
      <c r="B12" s="165" t="s">
        <v>145</v>
      </c>
      <c r="C12" s="166"/>
      <c r="D12" s="167"/>
      <c r="E12" s="38" t="s">
        <v>146</v>
      </c>
      <c r="F12" s="68">
        <f>F13+F32</f>
        <v>92374</v>
      </c>
      <c r="G12" s="41">
        <v>0</v>
      </c>
      <c r="H12" s="41">
        <v>91894</v>
      </c>
      <c r="I12" s="41">
        <f t="shared" si="0"/>
        <v>99.480373265204491</v>
      </c>
      <c r="J12" s="104"/>
    </row>
    <row r="13" spans="2:10" x14ac:dyDescent="0.25">
      <c r="B13" s="49"/>
      <c r="C13" s="50">
        <v>32</v>
      </c>
      <c r="D13" s="51"/>
      <c r="E13" s="38" t="s">
        <v>113</v>
      </c>
      <c r="F13" s="68">
        <v>91524</v>
      </c>
      <c r="G13" s="41">
        <v>0</v>
      </c>
      <c r="H13" s="41">
        <v>91045.34</v>
      </c>
      <c r="I13" s="41">
        <f t="shared" si="0"/>
        <v>99.477011494252864</v>
      </c>
      <c r="J13" s="104"/>
    </row>
    <row r="14" spans="2:10" x14ac:dyDescent="0.25">
      <c r="B14" s="52"/>
      <c r="C14" s="53"/>
      <c r="D14" s="54">
        <v>3211</v>
      </c>
      <c r="E14" s="17" t="s">
        <v>73</v>
      </c>
      <c r="F14" s="69">
        <v>0</v>
      </c>
      <c r="G14" s="43">
        <v>0</v>
      </c>
      <c r="H14" s="43">
        <v>6730.58</v>
      </c>
      <c r="I14" s="43">
        <v>0</v>
      </c>
      <c r="J14" s="104"/>
    </row>
    <row r="15" spans="2:10" x14ac:dyDescent="0.25">
      <c r="B15" s="52"/>
      <c r="C15" s="53" t="s">
        <v>56</v>
      </c>
      <c r="D15" s="54">
        <v>3213</v>
      </c>
      <c r="E15" s="39" t="s">
        <v>114</v>
      </c>
      <c r="F15" s="69">
        <v>0</v>
      </c>
      <c r="G15" s="43">
        <v>0</v>
      </c>
      <c r="H15" s="43">
        <v>470</v>
      </c>
      <c r="I15" s="43">
        <v>0</v>
      </c>
      <c r="J15" s="104"/>
    </row>
    <row r="16" spans="2:10" x14ac:dyDescent="0.25">
      <c r="B16" s="52"/>
      <c r="C16" s="53"/>
      <c r="D16" s="54">
        <v>3214</v>
      </c>
      <c r="E16" s="39" t="s">
        <v>115</v>
      </c>
      <c r="F16" s="69">
        <v>0</v>
      </c>
      <c r="G16" s="43">
        <v>0</v>
      </c>
      <c r="H16" s="43">
        <v>35.909999999999997</v>
      </c>
      <c r="I16" s="43">
        <v>0</v>
      </c>
      <c r="J16" s="104"/>
    </row>
    <row r="17" spans="2:10" x14ac:dyDescent="0.25">
      <c r="B17" s="52"/>
      <c r="C17" s="53"/>
      <c r="D17" s="54">
        <v>3221</v>
      </c>
      <c r="E17" s="39" t="s">
        <v>78</v>
      </c>
      <c r="F17" s="69">
        <v>0</v>
      </c>
      <c r="G17" s="43">
        <v>0</v>
      </c>
      <c r="H17" s="43">
        <v>15620.16</v>
      </c>
      <c r="I17" s="43">
        <v>0</v>
      </c>
      <c r="J17" s="104"/>
    </row>
    <row r="18" spans="2:10" x14ac:dyDescent="0.25">
      <c r="B18" s="52"/>
      <c r="C18" s="53"/>
      <c r="D18" s="54">
        <v>3222</v>
      </c>
      <c r="E18" s="39" t="s">
        <v>79</v>
      </c>
      <c r="F18" s="69">
        <v>0</v>
      </c>
      <c r="G18" s="43">
        <v>0</v>
      </c>
      <c r="H18" s="43">
        <v>0</v>
      </c>
      <c r="I18" s="43">
        <v>0</v>
      </c>
      <c r="J18" s="104"/>
    </row>
    <row r="19" spans="2:10" x14ac:dyDescent="0.25">
      <c r="B19" s="52"/>
      <c r="C19" s="53"/>
      <c r="D19" s="54">
        <v>3223</v>
      </c>
      <c r="E19" s="39" t="s">
        <v>80</v>
      </c>
      <c r="F19" s="69">
        <v>0</v>
      </c>
      <c r="G19" s="43">
        <v>0</v>
      </c>
      <c r="H19" s="43">
        <v>29476.34</v>
      </c>
      <c r="I19" s="43">
        <v>0</v>
      </c>
      <c r="J19" s="104"/>
    </row>
    <row r="20" spans="2:10" x14ac:dyDescent="0.25">
      <c r="B20" s="52"/>
      <c r="C20" s="53"/>
      <c r="D20" s="54">
        <v>3224</v>
      </c>
      <c r="E20" s="39" t="s">
        <v>213</v>
      </c>
      <c r="F20" s="69">
        <v>0</v>
      </c>
      <c r="G20" s="43">
        <v>0</v>
      </c>
      <c r="H20" s="43">
        <v>2945.72</v>
      </c>
      <c r="I20" s="43">
        <v>0</v>
      </c>
      <c r="J20" s="104"/>
    </row>
    <row r="21" spans="2:10" x14ac:dyDescent="0.25">
      <c r="B21" s="52"/>
      <c r="C21" s="53"/>
      <c r="D21" s="54">
        <v>3225</v>
      </c>
      <c r="E21" s="39" t="s">
        <v>82</v>
      </c>
      <c r="F21" s="69">
        <v>0</v>
      </c>
      <c r="G21" s="43">
        <v>0</v>
      </c>
      <c r="H21" s="43">
        <v>77.97</v>
      </c>
      <c r="I21" s="43">
        <v>0</v>
      </c>
      <c r="J21" s="104"/>
    </row>
    <row r="22" spans="2:10" x14ac:dyDescent="0.25">
      <c r="B22" s="52"/>
      <c r="C22" s="53"/>
      <c r="D22" s="54">
        <v>3227</v>
      </c>
      <c r="E22" s="39" t="s">
        <v>214</v>
      </c>
      <c r="F22" s="69">
        <v>0</v>
      </c>
      <c r="G22" s="43">
        <v>0</v>
      </c>
      <c r="H22" s="43">
        <v>703.18</v>
      </c>
      <c r="I22" s="43">
        <v>0</v>
      </c>
      <c r="J22" s="104"/>
    </row>
    <row r="23" spans="2:10" x14ac:dyDescent="0.25">
      <c r="B23" s="52"/>
      <c r="C23" s="53"/>
      <c r="D23" s="54">
        <v>3231</v>
      </c>
      <c r="E23" s="39" t="s">
        <v>215</v>
      </c>
      <c r="F23" s="69">
        <v>0</v>
      </c>
      <c r="G23" s="43">
        <v>0</v>
      </c>
      <c r="H23" s="43">
        <v>3626.56</v>
      </c>
      <c r="I23" s="43">
        <v>0</v>
      </c>
      <c r="J23" s="104"/>
    </row>
    <row r="24" spans="2:10" x14ac:dyDescent="0.25">
      <c r="B24" s="52"/>
      <c r="C24" s="53"/>
      <c r="D24" s="54">
        <v>3232</v>
      </c>
      <c r="E24" s="39" t="s">
        <v>216</v>
      </c>
      <c r="F24" s="69">
        <v>0</v>
      </c>
      <c r="G24" s="43">
        <v>0</v>
      </c>
      <c r="H24" s="43">
        <v>10429.59</v>
      </c>
      <c r="I24" s="43">
        <v>0</v>
      </c>
      <c r="J24" s="104"/>
    </row>
    <row r="25" spans="2:10" x14ac:dyDescent="0.25">
      <c r="B25" s="52"/>
      <c r="C25" s="53"/>
      <c r="D25" s="54">
        <v>3234</v>
      </c>
      <c r="E25" s="39" t="s">
        <v>88</v>
      </c>
      <c r="F25" s="69">
        <v>0</v>
      </c>
      <c r="G25" s="43">
        <v>0</v>
      </c>
      <c r="H25" s="43">
        <v>6925.96</v>
      </c>
      <c r="I25" s="43">
        <v>0</v>
      </c>
      <c r="J25" s="104"/>
    </row>
    <row r="26" spans="2:10" x14ac:dyDescent="0.25">
      <c r="B26" s="52"/>
      <c r="C26" s="53"/>
      <c r="D26" s="54">
        <v>3236</v>
      </c>
      <c r="E26" s="39" t="s">
        <v>90</v>
      </c>
      <c r="F26" s="69">
        <v>0</v>
      </c>
      <c r="G26" s="43">
        <v>0</v>
      </c>
      <c r="H26" s="43">
        <v>4301.46</v>
      </c>
      <c r="I26" s="43">
        <v>0</v>
      </c>
      <c r="J26" s="104"/>
    </row>
    <row r="27" spans="2:10" x14ac:dyDescent="0.25">
      <c r="B27" s="52"/>
      <c r="C27" s="53"/>
      <c r="D27" s="54">
        <v>3237</v>
      </c>
      <c r="E27" s="39" t="s">
        <v>127</v>
      </c>
      <c r="F27" s="69">
        <v>0</v>
      </c>
      <c r="G27" s="43">
        <v>0</v>
      </c>
      <c r="H27" s="43">
        <v>228.24</v>
      </c>
      <c r="I27" s="43">
        <v>0</v>
      </c>
      <c r="J27" s="104"/>
    </row>
    <row r="28" spans="2:10" x14ac:dyDescent="0.25">
      <c r="B28" s="52"/>
      <c r="C28" s="53"/>
      <c r="D28" s="54">
        <v>3238</v>
      </c>
      <c r="E28" s="39" t="s">
        <v>116</v>
      </c>
      <c r="F28" s="69">
        <v>0</v>
      </c>
      <c r="G28" s="43">
        <v>0</v>
      </c>
      <c r="H28" s="43">
        <v>3827.37</v>
      </c>
      <c r="I28" s="43">
        <v>0</v>
      </c>
      <c r="J28" s="104"/>
    </row>
    <row r="29" spans="2:10" x14ac:dyDescent="0.25">
      <c r="B29" s="52"/>
      <c r="C29" s="53"/>
      <c r="D29" s="54">
        <v>3239</v>
      </c>
      <c r="E29" s="39" t="s">
        <v>93</v>
      </c>
      <c r="F29" s="69">
        <v>0</v>
      </c>
      <c r="G29" s="43">
        <v>0</v>
      </c>
      <c r="H29" s="43">
        <v>2536.16</v>
      </c>
      <c r="I29" s="43">
        <v>0</v>
      </c>
      <c r="J29" s="104"/>
    </row>
    <row r="30" spans="2:10" x14ac:dyDescent="0.25">
      <c r="B30" s="52"/>
      <c r="C30" s="53"/>
      <c r="D30" s="54">
        <v>3294</v>
      </c>
      <c r="E30" s="39" t="s">
        <v>128</v>
      </c>
      <c r="F30" s="69">
        <v>0</v>
      </c>
      <c r="G30" s="43">
        <v>0</v>
      </c>
      <c r="H30" s="43">
        <v>278.08999999999997</v>
      </c>
      <c r="I30" s="43">
        <v>0</v>
      </c>
      <c r="J30" s="104"/>
    </row>
    <row r="31" spans="2:10" x14ac:dyDescent="0.25">
      <c r="B31" s="52"/>
      <c r="C31" s="53"/>
      <c r="D31" s="54">
        <v>3299</v>
      </c>
      <c r="E31" s="39" t="s">
        <v>94</v>
      </c>
      <c r="F31" s="69">
        <v>0</v>
      </c>
      <c r="G31" s="43">
        <v>0</v>
      </c>
      <c r="H31" s="43">
        <v>2832.05</v>
      </c>
      <c r="I31" s="43">
        <v>0</v>
      </c>
      <c r="J31" s="104"/>
    </row>
    <row r="32" spans="2:10" x14ac:dyDescent="0.25">
      <c r="B32" s="49"/>
      <c r="C32" s="50">
        <v>34</v>
      </c>
      <c r="D32" s="51"/>
      <c r="E32" s="38" t="s">
        <v>117</v>
      </c>
      <c r="F32" s="68">
        <v>850</v>
      </c>
      <c r="G32" s="41">
        <v>0</v>
      </c>
      <c r="H32" s="41">
        <v>848.66</v>
      </c>
      <c r="I32" s="41">
        <f>H32/F32*100</f>
        <v>99.842352941176472</v>
      </c>
      <c r="J32" s="104"/>
    </row>
    <row r="33" spans="2:10" x14ac:dyDescent="0.25">
      <c r="B33" s="52"/>
      <c r="C33" s="53"/>
      <c r="D33" s="54">
        <v>3431</v>
      </c>
      <c r="E33" s="39" t="s">
        <v>98</v>
      </c>
      <c r="F33" s="69">
        <v>0</v>
      </c>
      <c r="G33" s="43">
        <v>0</v>
      </c>
      <c r="H33" s="43">
        <v>848.66</v>
      </c>
      <c r="I33" s="43">
        <v>0</v>
      </c>
      <c r="J33" s="104"/>
    </row>
    <row r="34" spans="2:10" x14ac:dyDescent="0.25">
      <c r="B34" s="52"/>
      <c r="C34" s="53"/>
      <c r="D34" s="54"/>
      <c r="E34" s="39"/>
      <c r="F34" s="69"/>
      <c r="G34" s="43"/>
      <c r="H34" s="43"/>
      <c r="I34" s="43"/>
      <c r="J34" s="104"/>
    </row>
    <row r="35" spans="2:10" ht="27.6" customHeight="1" x14ac:dyDescent="0.25">
      <c r="B35" s="165" t="s">
        <v>224</v>
      </c>
      <c r="C35" s="166"/>
      <c r="D35" s="167"/>
      <c r="E35" s="38" t="s">
        <v>147</v>
      </c>
      <c r="F35" s="68">
        <v>5800</v>
      </c>
      <c r="G35" s="41">
        <v>0</v>
      </c>
      <c r="H35" s="41">
        <f>H36</f>
        <v>6400</v>
      </c>
      <c r="I35" s="41">
        <v>100</v>
      </c>
      <c r="J35" s="104"/>
    </row>
    <row r="36" spans="2:10" ht="26.45" customHeight="1" x14ac:dyDescent="0.25">
      <c r="B36" s="165" t="s">
        <v>145</v>
      </c>
      <c r="C36" s="166"/>
      <c r="D36" s="167"/>
      <c r="E36" s="38" t="s">
        <v>146</v>
      </c>
      <c r="F36" s="68">
        <v>5800</v>
      </c>
      <c r="G36" s="41">
        <v>0</v>
      </c>
      <c r="H36" s="41">
        <f>H37</f>
        <v>6400</v>
      </c>
      <c r="I36" s="41">
        <f>H36/F36*100</f>
        <v>110.34482758620689</v>
      </c>
      <c r="J36" s="104"/>
    </row>
    <row r="37" spans="2:10" ht="30" customHeight="1" x14ac:dyDescent="0.25">
      <c r="B37" s="49" t="s">
        <v>56</v>
      </c>
      <c r="C37" s="53">
        <v>42</v>
      </c>
      <c r="D37" s="54"/>
      <c r="E37" s="38" t="s">
        <v>99</v>
      </c>
      <c r="F37" s="68">
        <v>5800</v>
      </c>
      <c r="G37" s="41">
        <v>0</v>
      </c>
      <c r="H37" s="41">
        <f>H38+H39</f>
        <v>6400</v>
      </c>
      <c r="I37" s="41">
        <f>H37/F37*100</f>
        <v>110.34482758620689</v>
      </c>
      <c r="J37" s="104"/>
    </row>
    <row r="38" spans="2:10" x14ac:dyDescent="0.25">
      <c r="B38" s="49"/>
      <c r="C38" s="53"/>
      <c r="D38" s="54">
        <v>4221</v>
      </c>
      <c r="E38" s="65" t="s">
        <v>203</v>
      </c>
      <c r="F38" s="69">
        <v>0</v>
      </c>
      <c r="G38" s="43">
        <v>0</v>
      </c>
      <c r="H38" s="43">
        <v>5930.3</v>
      </c>
      <c r="I38" s="43">
        <v>0</v>
      </c>
      <c r="J38" s="104"/>
    </row>
    <row r="39" spans="2:10" x14ac:dyDescent="0.25">
      <c r="B39" s="49"/>
      <c r="C39" s="53"/>
      <c r="D39" s="54">
        <v>4223</v>
      </c>
      <c r="E39" s="39" t="s">
        <v>247</v>
      </c>
      <c r="F39" s="69">
        <v>0</v>
      </c>
      <c r="G39" s="43">
        <v>0</v>
      </c>
      <c r="H39" s="43">
        <v>469.7</v>
      </c>
      <c r="I39" s="43">
        <v>0</v>
      </c>
      <c r="J39" s="104"/>
    </row>
    <row r="40" spans="2:10" x14ac:dyDescent="0.25">
      <c r="B40" s="52"/>
      <c r="C40" s="53"/>
      <c r="D40" s="54"/>
      <c r="E40" s="39"/>
      <c r="F40" s="69"/>
      <c r="G40" s="43"/>
      <c r="H40" s="43"/>
      <c r="I40" s="43"/>
      <c r="J40" s="104"/>
    </row>
    <row r="41" spans="2:10" ht="27" customHeight="1" x14ac:dyDescent="0.25">
      <c r="B41" s="165" t="s">
        <v>148</v>
      </c>
      <c r="C41" s="166"/>
      <c r="D41" s="167"/>
      <c r="E41" s="38" t="s">
        <v>149</v>
      </c>
      <c r="F41" s="68">
        <f>F42+F71+F105+F114+F119+F123+F128+F151+F156+F161+F171+F176</f>
        <v>447874</v>
      </c>
      <c r="G41" s="41">
        <v>0</v>
      </c>
      <c r="H41" s="41">
        <f>H42+H71+H105+H114+H119+H123+H128+H151+H156+H161+H171+H176</f>
        <v>417206.03</v>
      </c>
      <c r="I41" s="41">
        <f>H41/F41*100</f>
        <v>93.152545135462219</v>
      </c>
      <c r="J41" s="104"/>
    </row>
    <row r="42" spans="2:10" ht="25.5" x14ac:dyDescent="0.25">
      <c r="B42" s="165" t="s">
        <v>150</v>
      </c>
      <c r="C42" s="166"/>
      <c r="D42" s="167"/>
      <c r="E42" s="38" t="s">
        <v>151</v>
      </c>
      <c r="F42" s="68">
        <f>F43+F47</f>
        <v>112761</v>
      </c>
      <c r="G42" s="41">
        <v>0</v>
      </c>
      <c r="H42" s="41">
        <f>H43+H47</f>
        <v>117283.18</v>
      </c>
      <c r="I42" s="41">
        <f>H42/F42*100</f>
        <v>104.01041140110499</v>
      </c>
      <c r="J42" s="113"/>
    </row>
    <row r="43" spans="2:10" ht="14.45" customHeight="1" x14ac:dyDescent="0.25">
      <c r="B43" s="165" t="s">
        <v>132</v>
      </c>
      <c r="C43" s="166"/>
      <c r="D43" s="167"/>
      <c r="E43" s="38" t="s">
        <v>152</v>
      </c>
      <c r="F43" s="68">
        <f>F44</f>
        <v>51761</v>
      </c>
      <c r="G43" s="41">
        <v>0</v>
      </c>
      <c r="H43" s="41">
        <f>H44</f>
        <v>63540.6</v>
      </c>
      <c r="I43" s="41">
        <f>H43/F43*100</f>
        <v>122.75767469716581</v>
      </c>
      <c r="J43" s="104"/>
    </row>
    <row r="44" spans="2:10" x14ac:dyDescent="0.25">
      <c r="B44" s="49"/>
      <c r="C44" s="50">
        <v>31</v>
      </c>
      <c r="D44" s="51"/>
      <c r="E44" s="38" t="s">
        <v>192</v>
      </c>
      <c r="F44" s="68">
        <v>51761</v>
      </c>
      <c r="G44" s="41">
        <v>0</v>
      </c>
      <c r="H44" s="41">
        <v>63540.6</v>
      </c>
      <c r="I44" s="41">
        <f>H44/F44*100</f>
        <v>122.75767469716581</v>
      </c>
      <c r="J44" s="104"/>
    </row>
    <row r="45" spans="2:10" x14ac:dyDescent="0.25">
      <c r="B45" s="52"/>
      <c r="C45" s="53"/>
      <c r="D45" s="54">
        <v>3111</v>
      </c>
      <c r="E45" s="39" t="s">
        <v>29</v>
      </c>
      <c r="F45" s="69">
        <v>0</v>
      </c>
      <c r="G45" s="43">
        <v>0</v>
      </c>
      <c r="H45" s="43">
        <v>63540.6</v>
      </c>
      <c r="I45" s="43">
        <v>0</v>
      </c>
      <c r="J45" s="104"/>
    </row>
    <row r="46" spans="2:10" x14ac:dyDescent="0.25">
      <c r="B46" s="52"/>
      <c r="C46" s="53"/>
      <c r="D46" s="54" t="s">
        <v>56</v>
      </c>
      <c r="E46" s="39" t="s">
        <v>56</v>
      </c>
      <c r="F46" s="69" t="s">
        <v>56</v>
      </c>
      <c r="G46" s="43" t="s">
        <v>56</v>
      </c>
      <c r="H46" s="43" t="s">
        <v>56</v>
      </c>
      <c r="I46" s="43" t="s">
        <v>56</v>
      </c>
      <c r="J46" s="104"/>
    </row>
    <row r="47" spans="2:10" x14ac:dyDescent="0.25">
      <c r="B47" s="165" t="s">
        <v>129</v>
      </c>
      <c r="C47" s="166"/>
      <c r="D47" s="167"/>
      <c r="E47" s="38" t="s">
        <v>153</v>
      </c>
      <c r="F47" s="68">
        <f>F48+F52</f>
        <v>61000</v>
      </c>
      <c r="G47" s="41">
        <v>0</v>
      </c>
      <c r="H47" s="41">
        <f>H48+H52+H66+H68</f>
        <v>53742.579999999994</v>
      </c>
      <c r="I47" s="41">
        <f>H47/F47*100</f>
        <v>88.102590163934408</v>
      </c>
      <c r="J47" s="104"/>
    </row>
    <row r="48" spans="2:10" x14ac:dyDescent="0.25">
      <c r="B48" s="49"/>
      <c r="C48" s="50">
        <v>31</v>
      </c>
      <c r="D48" s="51"/>
      <c r="E48" s="38" t="s">
        <v>192</v>
      </c>
      <c r="F48" s="68">
        <v>46721</v>
      </c>
      <c r="G48" s="41">
        <v>0</v>
      </c>
      <c r="H48" s="41">
        <f>H49+H50+H51</f>
        <v>39701.43</v>
      </c>
      <c r="I48" s="41">
        <f>H48/F48*100</f>
        <v>84.975557030029321</v>
      </c>
      <c r="J48" s="104"/>
    </row>
    <row r="49" spans="2:10" x14ac:dyDescent="0.25">
      <c r="B49" s="52"/>
      <c r="C49" s="53"/>
      <c r="D49" s="54">
        <v>3111</v>
      </c>
      <c r="E49" s="39" t="s">
        <v>29</v>
      </c>
      <c r="F49" s="69">
        <v>0</v>
      </c>
      <c r="G49" s="43">
        <v>0</v>
      </c>
      <c r="H49" s="43">
        <v>22243.759999999998</v>
      </c>
      <c r="I49" s="43">
        <v>0</v>
      </c>
      <c r="J49" s="104"/>
    </row>
    <row r="50" spans="2:10" x14ac:dyDescent="0.25">
      <c r="B50" s="52"/>
      <c r="C50" s="53"/>
      <c r="D50" s="54">
        <v>3121</v>
      </c>
      <c r="E50" s="39" t="s">
        <v>69</v>
      </c>
      <c r="F50" s="69">
        <v>0</v>
      </c>
      <c r="G50" s="43">
        <v>0</v>
      </c>
      <c r="H50" s="43">
        <v>3300</v>
      </c>
      <c r="I50" s="43">
        <v>0</v>
      </c>
      <c r="J50" s="104"/>
    </row>
    <row r="51" spans="2:10" x14ac:dyDescent="0.25">
      <c r="B51" s="52"/>
      <c r="C51" s="53"/>
      <c r="D51" s="54">
        <v>3132</v>
      </c>
      <c r="E51" s="39" t="s">
        <v>70</v>
      </c>
      <c r="F51" s="69">
        <v>0</v>
      </c>
      <c r="G51" s="43">
        <v>0</v>
      </c>
      <c r="H51" s="43">
        <v>14157.67</v>
      </c>
      <c r="I51" s="43">
        <v>0</v>
      </c>
      <c r="J51" s="104"/>
    </row>
    <row r="52" spans="2:10" x14ac:dyDescent="0.25">
      <c r="B52" s="49"/>
      <c r="C52" s="50">
        <v>32</v>
      </c>
      <c r="D52" s="51"/>
      <c r="E52" s="38" t="s">
        <v>113</v>
      </c>
      <c r="F52" s="68">
        <v>14279</v>
      </c>
      <c r="G52" s="41">
        <v>0</v>
      </c>
      <c r="H52" s="41">
        <f>H53+H54+H55+H56+H57+H58+H59+H60+H61+H62+H63+H64+H65</f>
        <v>13324.380000000001</v>
      </c>
      <c r="I52" s="41">
        <f>H52/F52*100</f>
        <v>93.314517823377003</v>
      </c>
      <c r="J52" s="104"/>
    </row>
    <row r="53" spans="2:10" x14ac:dyDescent="0.25">
      <c r="B53" s="49"/>
      <c r="C53" s="53"/>
      <c r="D53" s="54">
        <v>3211</v>
      </c>
      <c r="E53" s="39" t="s">
        <v>73</v>
      </c>
      <c r="F53" s="69">
        <v>0</v>
      </c>
      <c r="G53" s="43">
        <v>0</v>
      </c>
      <c r="H53" s="43">
        <v>80</v>
      </c>
      <c r="I53" s="43">
        <v>0</v>
      </c>
      <c r="J53" s="104"/>
    </row>
    <row r="54" spans="2:10" ht="25.5" x14ac:dyDescent="0.25">
      <c r="B54" s="49"/>
      <c r="C54" s="53"/>
      <c r="D54" s="54">
        <v>3212</v>
      </c>
      <c r="E54" s="39" t="s">
        <v>193</v>
      </c>
      <c r="F54" s="69">
        <v>0</v>
      </c>
      <c r="G54" s="43">
        <v>0</v>
      </c>
      <c r="H54" s="43">
        <v>880</v>
      </c>
      <c r="I54" s="43">
        <v>0</v>
      </c>
      <c r="J54" s="104"/>
    </row>
    <row r="55" spans="2:10" x14ac:dyDescent="0.25">
      <c r="B55" s="49"/>
      <c r="C55" s="53"/>
      <c r="D55" s="54">
        <v>3213</v>
      </c>
      <c r="E55" s="39" t="s">
        <v>114</v>
      </c>
      <c r="F55" s="69">
        <v>0</v>
      </c>
      <c r="G55" s="43">
        <v>0</v>
      </c>
      <c r="H55" s="43">
        <v>100</v>
      </c>
      <c r="I55" s="43">
        <v>0</v>
      </c>
      <c r="J55" s="104"/>
    </row>
    <row r="56" spans="2:10" x14ac:dyDescent="0.25">
      <c r="B56" s="52"/>
      <c r="C56" s="53"/>
      <c r="D56" s="54">
        <v>3221</v>
      </c>
      <c r="E56" s="39" t="s">
        <v>194</v>
      </c>
      <c r="F56" s="69">
        <v>0</v>
      </c>
      <c r="G56" s="43">
        <v>0</v>
      </c>
      <c r="H56" s="43">
        <v>5248.11</v>
      </c>
      <c r="I56" s="43">
        <v>0</v>
      </c>
      <c r="J56" s="104"/>
    </row>
    <row r="57" spans="2:10" x14ac:dyDescent="0.25">
      <c r="B57" s="52"/>
      <c r="C57" s="53"/>
      <c r="D57" s="54">
        <v>3222</v>
      </c>
      <c r="E57" s="39" t="s">
        <v>79</v>
      </c>
      <c r="F57" s="69">
        <v>0</v>
      </c>
      <c r="G57" s="43">
        <v>0</v>
      </c>
      <c r="H57" s="43">
        <v>970.06</v>
      </c>
      <c r="I57" s="43">
        <v>0</v>
      </c>
      <c r="J57" s="104"/>
    </row>
    <row r="58" spans="2:10" x14ac:dyDescent="0.25">
      <c r="B58" s="52"/>
      <c r="C58" s="53"/>
      <c r="D58" s="54">
        <v>3225</v>
      </c>
      <c r="E58" s="39" t="s">
        <v>82</v>
      </c>
      <c r="F58" s="69">
        <v>0</v>
      </c>
      <c r="G58" s="43">
        <v>0</v>
      </c>
      <c r="H58" s="43">
        <v>337.5</v>
      </c>
      <c r="I58" s="43">
        <v>0</v>
      </c>
      <c r="J58" s="104"/>
    </row>
    <row r="59" spans="2:10" x14ac:dyDescent="0.25">
      <c r="B59" s="52"/>
      <c r="C59" s="53"/>
      <c r="D59" s="54">
        <v>3227</v>
      </c>
      <c r="E59" s="39" t="s">
        <v>196</v>
      </c>
      <c r="F59" s="69">
        <v>0</v>
      </c>
      <c r="G59" s="43">
        <v>0</v>
      </c>
      <c r="H59" s="43">
        <v>569.9</v>
      </c>
      <c r="I59" s="43">
        <v>0</v>
      </c>
      <c r="J59" s="104"/>
    </row>
    <row r="60" spans="2:10" x14ac:dyDescent="0.25">
      <c r="B60" s="52"/>
      <c r="C60" s="53"/>
      <c r="D60" s="54">
        <v>3232</v>
      </c>
      <c r="E60" s="39" t="s">
        <v>197</v>
      </c>
      <c r="F60" s="69">
        <v>0</v>
      </c>
      <c r="G60" s="43">
        <v>0</v>
      </c>
      <c r="H60" s="43">
        <v>0</v>
      </c>
      <c r="I60" s="43">
        <v>0</v>
      </c>
      <c r="J60" s="104"/>
    </row>
    <row r="61" spans="2:10" x14ac:dyDescent="0.25">
      <c r="B61" s="52"/>
      <c r="C61" s="53"/>
      <c r="D61" s="54">
        <v>3234</v>
      </c>
      <c r="E61" s="39" t="s">
        <v>88</v>
      </c>
      <c r="F61" s="69">
        <v>0</v>
      </c>
      <c r="G61" s="43">
        <v>0</v>
      </c>
      <c r="H61" s="43">
        <v>19.12</v>
      </c>
      <c r="I61" s="43">
        <v>0</v>
      </c>
      <c r="J61" s="104"/>
    </row>
    <row r="62" spans="2:10" x14ac:dyDescent="0.25">
      <c r="B62" s="52"/>
      <c r="C62" s="53"/>
      <c r="D62" s="54">
        <v>3236</v>
      </c>
      <c r="E62" s="39" t="s">
        <v>90</v>
      </c>
      <c r="F62" s="69">
        <v>0</v>
      </c>
      <c r="G62" s="43">
        <v>0</v>
      </c>
      <c r="H62" s="43">
        <v>616.67999999999995</v>
      </c>
      <c r="I62" s="43">
        <v>0</v>
      </c>
      <c r="J62" s="104"/>
    </row>
    <row r="63" spans="2:10" x14ac:dyDescent="0.25">
      <c r="B63" s="52"/>
      <c r="C63" s="53"/>
      <c r="D63" s="54">
        <v>3237</v>
      </c>
      <c r="E63" s="39" t="s">
        <v>198</v>
      </c>
      <c r="F63" s="69">
        <v>0</v>
      </c>
      <c r="G63" s="43">
        <v>0</v>
      </c>
      <c r="H63" s="43">
        <v>396.35</v>
      </c>
      <c r="I63" s="43">
        <v>0</v>
      </c>
      <c r="J63" s="104"/>
    </row>
    <row r="64" spans="2:10" x14ac:dyDescent="0.25">
      <c r="B64" s="52"/>
      <c r="C64" s="53"/>
      <c r="D64" s="54">
        <v>3239</v>
      </c>
      <c r="E64" s="39" t="s">
        <v>93</v>
      </c>
      <c r="F64" s="69">
        <v>0</v>
      </c>
      <c r="G64" s="43">
        <v>0</v>
      </c>
      <c r="H64" s="43">
        <v>2500</v>
      </c>
      <c r="I64" s="43">
        <v>0</v>
      </c>
      <c r="J64" s="104"/>
    </row>
    <row r="65" spans="2:10" x14ac:dyDescent="0.25">
      <c r="B65" s="52"/>
      <c r="C65" s="53"/>
      <c r="D65" s="54">
        <v>3299</v>
      </c>
      <c r="E65" s="39" t="s">
        <v>94</v>
      </c>
      <c r="F65" s="69">
        <v>0</v>
      </c>
      <c r="G65" s="43">
        <v>0</v>
      </c>
      <c r="H65" s="43">
        <v>1606.66</v>
      </c>
      <c r="I65" s="43">
        <v>0</v>
      </c>
      <c r="J65" s="104"/>
    </row>
    <row r="66" spans="2:10" x14ac:dyDescent="0.25">
      <c r="B66" s="49"/>
      <c r="C66" s="50">
        <v>34</v>
      </c>
      <c r="D66" s="51"/>
      <c r="E66" s="38" t="s">
        <v>117</v>
      </c>
      <c r="F66" s="68">
        <v>0</v>
      </c>
      <c r="G66" s="41">
        <v>0</v>
      </c>
      <c r="H66" s="41">
        <v>35.520000000000003</v>
      </c>
      <c r="I66" s="41">
        <v>0</v>
      </c>
      <c r="J66" s="104"/>
    </row>
    <row r="67" spans="2:10" x14ac:dyDescent="0.25">
      <c r="B67" s="52"/>
      <c r="C67" s="53"/>
      <c r="D67" s="54">
        <v>3431</v>
      </c>
      <c r="E67" s="39" t="s">
        <v>245</v>
      </c>
      <c r="F67" s="69">
        <v>0</v>
      </c>
      <c r="G67" s="43">
        <v>0</v>
      </c>
      <c r="H67" s="43">
        <v>35.520000000000003</v>
      </c>
      <c r="I67" s="43">
        <v>0</v>
      </c>
      <c r="J67" s="104"/>
    </row>
    <row r="68" spans="2:10" ht="25.5" x14ac:dyDescent="0.25">
      <c r="B68" s="49"/>
      <c r="C68" s="50">
        <v>42</v>
      </c>
      <c r="D68" s="51" t="s">
        <v>56</v>
      </c>
      <c r="E68" s="38" t="s">
        <v>195</v>
      </c>
      <c r="F68" s="68">
        <v>0</v>
      </c>
      <c r="G68" s="41">
        <v>0</v>
      </c>
      <c r="H68" s="41">
        <v>681.25</v>
      </c>
      <c r="I68" s="41">
        <v>0</v>
      </c>
      <c r="J68" s="104"/>
    </row>
    <row r="69" spans="2:10" x14ac:dyDescent="0.25">
      <c r="B69" s="49"/>
      <c r="C69" s="53"/>
      <c r="D69" s="54">
        <v>4227</v>
      </c>
      <c r="E69" s="39" t="s">
        <v>107</v>
      </c>
      <c r="F69" s="69">
        <v>0</v>
      </c>
      <c r="G69" s="43">
        <v>0</v>
      </c>
      <c r="H69" s="43">
        <v>681.25</v>
      </c>
      <c r="I69" s="43">
        <v>0</v>
      </c>
      <c r="J69" s="104"/>
    </row>
    <row r="70" spans="2:10" x14ac:dyDescent="0.25">
      <c r="B70" s="49"/>
      <c r="C70" s="50"/>
      <c r="D70" s="51"/>
      <c r="E70" s="38"/>
      <c r="F70" s="69"/>
      <c r="G70" s="43" t="s">
        <v>56</v>
      </c>
      <c r="H70" s="43"/>
      <c r="I70" s="43"/>
      <c r="J70" s="104"/>
    </row>
    <row r="71" spans="2:10" ht="26.45" customHeight="1" x14ac:dyDescent="0.25">
      <c r="B71" s="165" t="s">
        <v>154</v>
      </c>
      <c r="C71" s="166"/>
      <c r="D71" s="167"/>
      <c r="E71" s="38" t="s">
        <v>225</v>
      </c>
      <c r="F71" s="68">
        <f>F72+F79+F83+F93+F99</f>
        <v>12302</v>
      </c>
      <c r="G71" s="41">
        <v>0</v>
      </c>
      <c r="H71" s="41">
        <f>H72+H79+H83+H93+H99</f>
        <v>8020.33</v>
      </c>
      <c r="I71" s="41">
        <f>H71/F71*100</f>
        <v>65.195334092017561</v>
      </c>
      <c r="J71" s="104"/>
    </row>
    <row r="72" spans="2:10" ht="17.45" customHeight="1" x14ac:dyDescent="0.25">
      <c r="B72" s="165" t="s">
        <v>132</v>
      </c>
      <c r="C72" s="166"/>
      <c r="D72" s="167"/>
      <c r="E72" s="38" t="s">
        <v>152</v>
      </c>
      <c r="F72" s="68">
        <f>F73</f>
        <v>2759</v>
      </c>
      <c r="G72" s="41">
        <v>0</v>
      </c>
      <c r="H72" s="41">
        <f>H73</f>
        <v>1911.78</v>
      </c>
      <c r="I72" s="41">
        <f>H72/F72*100</f>
        <v>69.292497281623781</v>
      </c>
      <c r="J72" s="104"/>
    </row>
    <row r="73" spans="2:10" x14ac:dyDescent="0.25">
      <c r="B73" s="49"/>
      <c r="C73" s="50">
        <v>32</v>
      </c>
      <c r="D73" s="51"/>
      <c r="E73" s="38" t="s">
        <v>113</v>
      </c>
      <c r="F73" s="68">
        <v>2759</v>
      </c>
      <c r="G73" s="41">
        <v>0</v>
      </c>
      <c r="H73" s="41">
        <f>H74+H75</f>
        <v>1911.78</v>
      </c>
      <c r="I73" s="41">
        <f>H73/F73*100</f>
        <v>69.292497281623781</v>
      </c>
      <c r="J73" s="104"/>
    </row>
    <row r="74" spans="2:10" x14ac:dyDescent="0.25">
      <c r="B74" s="52"/>
      <c r="C74" s="53"/>
      <c r="D74" s="54">
        <v>3221</v>
      </c>
      <c r="E74" s="39" t="s">
        <v>118</v>
      </c>
      <c r="F74" s="69">
        <v>0</v>
      </c>
      <c r="G74" s="43">
        <v>0</v>
      </c>
      <c r="H74" s="43">
        <v>1061.78</v>
      </c>
      <c r="I74" s="43">
        <v>0</v>
      </c>
      <c r="J74" s="104"/>
    </row>
    <row r="75" spans="2:10" x14ac:dyDescent="0.25">
      <c r="B75" s="52"/>
      <c r="C75" s="53"/>
      <c r="D75" s="54">
        <v>3237</v>
      </c>
      <c r="E75" s="39" t="s">
        <v>246</v>
      </c>
      <c r="F75" s="69">
        <v>0</v>
      </c>
      <c r="G75" s="43">
        <v>0</v>
      </c>
      <c r="H75" s="43">
        <v>850</v>
      </c>
      <c r="I75" s="43">
        <v>0</v>
      </c>
      <c r="J75" s="104"/>
    </row>
    <row r="76" spans="2:10" ht="25.5" x14ac:dyDescent="0.25">
      <c r="B76" s="52"/>
      <c r="C76" s="50">
        <v>42</v>
      </c>
      <c r="D76" s="54" t="s">
        <v>56</v>
      </c>
      <c r="E76" s="83" t="s">
        <v>195</v>
      </c>
      <c r="F76" s="68">
        <v>0</v>
      </c>
      <c r="G76" s="41">
        <v>0</v>
      </c>
      <c r="H76" s="41">
        <v>1055.98</v>
      </c>
      <c r="I76" s="41">
        <v>0</v>
      </c>
      <c r="J76" s="104"/>
    </row>
    <row r="77" spans="2:10" x14ac:dyDescent="0.25">
      <c r="B77" s="52"/>
      <c r="C77" s="53"/>
      <c r="D77" s="54">
        <v>4227</v>
      </c>
      <c r="E77" s="65" t="s">
        <v>107</v>
      </c>
      <c r="F77" s="69">
        <v>0</v>
      </c>
      <c r="G77" s="43">
        <v>0</v>
      </c>
      <c r="H77" s="43">
        <v>1055.98</v>
      </c>
      <c r="I77" s="43">
        <v>0</v>
      </c>
      <c r="J77" s="104"/>
    </row>
    <row r="78" spans="2:10" x14ac:dyDescent="0.25">
      <c r="B78" s="49"/>
      <c r="C78" s="53"/>
      <c r="D78" s="54" t="s">
        <v>56</v>
      </c>
      <c r="E78" s="39" t="s">
        <v>56</v>
      </c>
      <c r="F78" s="69" t="s">
        <v>56</v>
      </c>
      <c r="G78" s="43" t="s">
        <v>56</v>
      </c>
      <c r="H78" s="43" t="s">
        <v>56</v>
      </c>
      <c r="I78" s="43" t="s">
        <v>56</v>
      </c>
      <c r="J78" s="104"/>
    </row>
    <row r="79" spans="2:10" x14ac:dyDescent="0.25">
      <c r="B79" s="165" t="s">
        <v>131</v>
      </c>
      <c r="C79" s="166"/>
      <c r="D79" s="167"/>
      <c r="E79" s="38" t="s">
        <v>155</v>
      </c>
      <c r="F79" s="68">
        <f>F80</f>
        <v>4500</v>
      </c>
      <c r="G79" s="41">
        <v>0</v>
      </c>
      <c r="H79" s="41">
        <v>294.10000000000002</v>
      </c>
      <c r="I79" s="41">
        <v>0</v>
      </c>
      <c r="J79" s="104"/>
    </row>
    <row r="80" spans="2:10" x14ac:dyDescent="0.25">
      <c r="B80" s="49"/>
      <c r="C80" s="50">
        <v>32</v>
      </c>
      <c r="D80" s="51"/>
      <c r="E80" s="38" t="s">
        <v>113</v>
      </c>
      <c r="F80" s="68">
        <v>4500</v>
      </c>
      <c r="G80" s="41">
        <v>0</v>
      </c>
      <c r="H80" s="41">
        <v>294.10000000000002</v>
      </c>
      <c r="I80" s="41">
        <v>0</v>
      </c>
      <c r="J80" s="104"/>
    </row>
    <row r="81" spans="2:10" x14ac:dyDescent="0.25">
      <c r="B81" s="52"/>
      <c r="C81" s="53"/>
      <c r="D81" s="54">
        <v>3237</v>
      </c>
      <c r="E81" s="39" t="s">
        <v>242</v>
      </c>
      <c r="F81" s="69">
        <v>0</v>
      </c>
      <c r="G81" s="43">
        <v>0</v>
      </c>
      <c r="H81" s="43">
        <v>294.10000000000002</v>
      </c>
      <c r="I81" s="43">
        <v>0</v>
      </c>
      <c r="J81" s="104"/>
    </row>
    <row r="82" spans="2:10" ht="14.45" customHeight="1" x14ac:dyDescent="0.25">
      <c r="B82" s="49"/>
      <c r="C82" s="50"/>
      <c r="D82" s="51"/>
      <c r="E82" s="38"/>
      <c r="F82" s="69"/>
      <c r="G82" s="43"/>
      <c r="H82" s="43"/>
      <c r="I82" s="43"/>
      <c r="J82" s="104"/>
    </row>
    <row r="83" spans="2:10" ht="14.45" customHeight="1" x14ac:dyDescent="0.25">
      <c r="B83" s="161" t="s">
        <v>156</v>
      </c>
      <c r="C83" s="162"/>
      <c r="D83" s="163"/>
      <c r="E83" s="83" t="s">
        <v>157</v>
      </c>
      <c r="F83" s="68">
        <f>F84+F90</f>
        <v>2228</v>
      </c>
      <c r="G83" s="41">
        <v>0</v>
      </c>
      <c r="H83" s="41">
        <f>H84+H90</f>
        <v>2410.2799999999997</v>
      </c>
      <c r="I83" s="41">
        <f>H83/F83*100</f>
        <v>108.18132854578096</v>
      </c>
      <c r="J83" s="104"/>
    </row>
    <row r="84" spans="2:10" ht="14.45" customHeight="1" x14ac:dyDescent="0.25">
      <c r="B84" s="70"/>
      <c r="C84" s="71">
        <v>32</v>
      </c>
      <c r="D84" s="83"/>
      <c r="E84" s="38" t="s">
        <v>113</v>
      </c>
      <c r="F84" s="68">
        <v>1071</v>
      </c>
      <c r="G84" s="41">
        <v>0</v>
      </c>
      <c r="H84" s="41">
        <f>H85+H86+H87+H88+H89</f>
        <v>1253.78</v>
      </c>
      <c r="I84" s="41">
        <f>H84/F84*100</f>
        <v>117.06629318394025</v>
      </c>
      <c r="J84" s="104"/>
    </row>
    <row r="85" spans="2:10" ht="14.45" customHeight="1" x14ac:dyDescent="0.25">
      <c r="B85" s="70"/>
      <c r="C85" s="73"/>
      <c r="D85" s="65">
        <v>3211</v>
      </c>
      <c r="E85" s="65" t="s">
        <v>73</v>
      </c>
      <c r="F85" s="69">
        <v>0</v>
      </c>
      <c r="G85" s="43">
        <v>0</v>
      </c>
      <c r="H85" s="43">
        <v>188.03</v>
      </c>
      <c r="I85" s="43">
        <v>0</v>
      </c>
      <c r="J85" s="104"/>
    </row>
    <row r="86" spans="2:10" ht="14.45" customHeight="1" x14ac:dyDescent="0.25">
      <c r="B86" s="72"/>
      <c r="C86" s="73"/>
      <c r="D86" s="65">
        <v>3221</v>
      </c>
      <c r="E86" s="65" t="s">
        <v>118</v>
      </c>
      <c r="F86" s="69">
        <v>0</v>
      </c>
      <c r="G86" s="43">
        <v>0</v>
      </c>
      <c r="H86" s="43">
        <v>148.07</v>
      </c>
      <c r="I86" s="43">
        <v>100</v>
      </c>
      <c r="J86" s="104"/>
    </row>
    <row r="87" spans="2:10" ht="14.45" customHeight="1" x14ac:dyDescent="0.25">
      <c r="B87" s="72"/>
      <c r="C87" s="73"/>
      <c r="D87" s="65">
        <v>3231</v>
      </c>
      <c r="E87" s="65" t="s">
        <v>191</v>
      </c>
      <c r="F87" s="69">
        <v>0</v>
      </c>
      <c r="G87" s="43">
        <v>0</v>
      </c>
      <c r="H87" s="43">
        <v>179.66</v>
      </c>
      <c r="I87" s="43">
        <v>0</v>
      </c>
      <c r="J87" s="104"/>
    </row>
    <row r="88" spans="2:10" ht="14.45" customHeight="1" x14ac:dyDescent="0.25">
      <c r="B88" s="72"/>
      <c r="C88" s="73"/>
      <c r="D88" s="65">
        <v>3237</v>
      </c>
      <c r="E88" s="65" t="s">
        <v>198</v>
      </c>
      <c r="F88" s="69">
        <v>0</v>
      </c>
      <c r="G88" s="43">
        <v>0</v>
      </c>
      <c r="H88" s="43">
        <v>700.02</v>
      </c>
      <c r="I88" s="43">
        <v>0</v>
      </c>
      <c r="J88" s="104"/>
    </row>
    <row r="89" spans="2:10" ht="14.45" customHeight="1" x14ac:dyDescent="0.25">
      <c r="B89" s="72"/>
      <c r="C89" s="73"/>
      <c r="D89" s="65">
        <v>3296</v>
      </c>
      <c r="E89" s="65" t="s">
        <v>104</v>
      </c>
      <c r="F89" s="69">
        <v>0</v>
      </c>
      <c r="G89" s="43">
        <v>0</v>
      </c>
      <c r="H89" s="43">
        <v>38</v>
      </c>
      <c r="I89" s="43">
        <v>0</v>
      </c>
      <c r="J89" s="104"/>
    </row>
    <row r="90" spans="2:10" ht="14.45" customHeight="1" x14ac:dyDescent="0.25">
      <c r="B90" s="70"/>
      <c r="C90" s="71">
        <v>38</v>
      </c>
      <c r="D90" s="83"/>
      <c r="E90" s="83" t="s">
        <v>67</v>
      </c>
      <c r="F90" s="68">
        <v>1157</v>
      </c>
      <c r="G90" s="41">
        <v>0</v>
      </c>
      <c r="H90" s="41">
        <v>1156.5</v>
      </c>
      <c r="I90" s="41">
        <v>0</v>
      </c>
      <c r="J90" s="104"/>
    </row>
    <row r="91" spans="2:10" ht="14.45" customHeight="1" x14ac:dyDescent="0.25">
      <c r="B91" s="72"/>
      <c r="C91" s="73"/>
      <c r="D91" s="65">
        <v>3812</v>
      </c>
      <c r="E91" s="65" t="s">
        <v>211</v>
      </c>
      <c r="F91" s="69">
        <v>0</v>
      </c>
      <c r="G91" s="43">
        <v>0</v>
      </c>
      <c r="H91" s="43">
        <v>1156.5</v>
      </c>
      <c r="I91" s="43">
        <v>0</v>
      </c>
      <c r="J91" s="104"/>
    </row>
    <row r="92" spans="2:10" ht="14.45" customHeight="1" x14ac:dyDescent="0.25">
      <c r="B92" s="49"/>
      <c r="C92" s="50"/>
      <c r="D92" s="51"/>
      <c r="E92" s="38"/>
      <c r="F92" s="69"/>
      <c r="G92" s="43"/>
      <c r="H92" s="43"/>
      <c r="I92" s="43"/>
      <c r="J92" s="104"/>
    </row>
    <row r="93" spans="2:10" x14ac:dyDescent="0.25">
      <c r="B93" s="165" t="s">
        <v>158</v>
      </c>
      <c r="C93" s="166"/>
      <c r="D93" s="167"/>
      <c r="E93" s="38" t="s">
        <v>159</v>
      </c>
      <c r="F93" s="68">
        <v>2100</v>
      </c>
      <c r="G93" s="41">
        <v>0</v>
      </c>
      <c r="H93" s="41">
        <f>H94</f>
        <v>2714.17</v>
      </c>
      <c r="I93" s="41">
        <f>H93/F93*100</f>
        <v>129.24619047619049</v>
      </c>
      <c r="J93" s="104"/>
    </row>
    <row r="94" spans="2:10" x14ac:dyDescent="0.25">
      <c r="B94" s="49"/>
      <c r="C94" s="50">
        <v>32</v>
      </c>
      <c r="D94" s="51"/>
      <c r="E94" s="38" t="s">
        <v>113</v>
      </c>
      <c r="F94" s="68">
        <v>2100</v>
      </c>
      <c r="G94" s="41">
        <v>0</v>
      </c>
      <c r="H94" s="41">
        <f>H95+H97</f>
        <v>2714.17</v>
      </c>
      <c r="I94" s="41">
        <f>H94/F94*100</f>
        <v>129.24619047619049</v>
      </c>
      <c r="J94" s="104"/>
    </row>
    <row r="95" spans="2:10" x14ac:dyDescent="0.25">
      <c r="B95" s="52"/>
      <c r="C95" s="53"/>
      <c r="D95" s="54">
        <v>3221</v>
      </c>
      <c r="E95" s="65" t="s">
        <v>118</v>
      </c>
      <c r="F95" s="69">
        <v>0</v>
      </c>
      <c r="G95" s="43">
        <v>0</v>
      </c>
      <c r="H95" s="43">
        <v>1326.17</v>
      </c>
      <c r="I95" s="43">
        <v>0</v>
      </c>
      <c r="J95" s="104"/>
    </row>
    <row r="96" spans="2:10" ht="25.5" x14ac:dyDescent="0.25">
      <c r="B96" s="72" t="s">
        <v>56</v>
      </c>
      <c r="C96" s="75" t="s">
        <v>56</v>
      </c>
      <c r="D96" s="65">
        <v>3241</v>
      </c>
      <c r="E96" s="65" t="s">
        <v>212</v>
      </c>
      <c r="F96" s="69">
        <v>0</v>
      </c>
      <c r="G96" s="43">
        <v>0</v>
      </c>
      <c r="H96" s="43">
        <v>0</v>
      </c>
      <c r="I96" s="43">
        <v>0</v>
      </c>
      <c r="J96" s="104"/>
    </row>
    <row r="97" spans="2:10" x14ac:dyDescent="0.25">
      <c r="B97" s="72"/>
      <c r="C97" s="75"/>
      <c r="D97" s="65">
        <v>3299</v>
      </c>
      <c r="E97" s="65" t="s">
        <v>122</v>
      </c>
      <c r="F97" s="69">
        <v>0</v>
      </c>
      <c r="G97" s="43">
        <v>0</v>
      </c>
      <c r="H97" s="43">
        <v>1388</v>
      </c>
      <c r="I97" s="43">
        <v>0</v>
      </c>
      <c r="J97" s="104"/>
    </row>
    <row r="98" spans="2:10" x14ac:dyDescent="0.25">
      <c r="B98" s="72"/>
      <c r="C98" s="75"/>
      <c r="D98" s="65"/>
      <c r="E98" s="65"/>
      <c r="F98" s="69"/>
      <c r="G98" s="43"/>
      <c r="H98" s="43"/>
      <c r="I98" s="43"/>
      <c r="J98" s="104"/>
    </row>
    <row r="99" spans="2:10" ht="14.45" customHeight="1" x14ac:dyDescent="0.25">
      <c r="B99" s="161" t="s">
        <v>243</v>
      </c>
      <c r="C99" s="162"/>
      <c r="D99" s="163"/>
      <c r="E99" s="83" t="s">
        <v>204</v>
      </c>
      <c r="F99" s="68">
        <v>715</v>
      </c>
      <c r="G99" s="41">
        <v>0</v>
      </c>
      <c r="H99" s="41">
        <f>H100</f>
        <v>690</v>
      </c>
      <c r="I99" s="41">
        <f>H99/F99*100</f>
        <v>96.503496503496507</v>
      </c>
      <c r="J99" s="104"/>
    </row>
    <row r="100" spans="2:10" x14ac:dyDescent="0.25">
      <c r="B100" s="49"/>
      <c r="C100" s="50">
        <v>32</v>
      </c>
      <c r="D100" s="51"/>
      <c r="E100" s="38"/>
      <c r="F100" s="69">
        <v>715</v>
      </c>
      <c r="G100" s="43">
        <v>0</v>
      </c>
      <c r="H100" s="43">
        <f>H101+H102+H103</f>
        <v>690</v>
      </c>
      <c r="I100" s="43">
        <f>H100/F100*100</f>
        <v>96.503496503496507</v>
      </c>
      <c r="J100" s="104"/>
    </row>
    <row r="101" spans="2:10" x14ac:dyDescent="0.25">
      <c r="B101" s="49"/>
      <c r="C101" s="50"/>
      <c r="D101" s="54">
        <v>3221</v>
      </c>
      <c r="E101" s="65" t="s">
        <v>118</v>
      </c>
      <c r="F101" s="69">
        <v>0</v>
      </c>
      <c r="G101" s="43">
        <v>0</v>
      </c>
      <c r="H101" s="43">
        <v>526.47</v>
      </c>
      <c r="I101" s="43">
        <v>0</v>
      </c>
      <c r="J101" s="104"/>
    </row>
    <row r="102" spans="2:10" x14ac:dyDescent="0.25">
      <c r="B102" s="49"/>
      <c r="C102" s="50"/>
      <c r="D102" s="54">
        <v>3239</v>
      </c>
      <c r="E102" s="39" t="s">
        <v>244</v>
      </c>
      <c r="F102" s="69">
        <v>0</v>
      </c>
      <c r="G102" s="43">
        <v>0</v>
      </c>
      <c r="H102" s="43">
        <v>4.28</v>
      </c>
      <c r="I102" s="43">
        <v>0</v>
      </c>
      <c r="J102" s="104"/>
    </row>
    <row r="103" spans="2:10" x14ac:dyDescent="0.25">
      <c r="B103" s="49"/>
      <c r="C103" s="50"/>
      <c r="D103" s="54">
        <v>3299</v>
      </c>
      <c r="E103" s="39" t="s">
        <v>94</v>
      </c>
      <c r="F103" s="69">
        <v>0</v>
      </c>
      <c r="G103" s="43">
        <v>0</v>
      </c>
      <c r="H103" s="43">
        <v>159.25</v>
      </c>
      <c r="I103" s="43">
        <v>0</v>
      </c>
      <c r="J103" s="104"/>
    </row>
    <row r="104" spans="2:10" x14ac:dyDescent="0.25">
      <c r="B104" s="72"/>
      <c r="C104" s="73"/>
      <c r="D104" s="65"/>
      <c r="E104" s="65"/>
      <c r="F104" s="69"/>
      <c r="G104" s="43"/>
      <c r="H104" s="43"/>
      <c r="I104" s="43"/>
      <c r="J104" s="104"/>
    </row>
    <row r="105" spans="2:10" ht="23.45" customHeight="1" x14ac:dyDescent="0.25">
      <c r="B105" s="161" t="s">
        <v>161</v>
      </c>
      <c r="C105" s="162"/>
      <c r="D105" s="163"/>
      <c r="E105" s="83" t="s">
        <v>160</v>
      </c>
      <c r="F105" s="68">
        <f>F106+F110</f>
        <v>68400</v>
      </c>
      <c r="G105" s="41">
        <v>0</v>
      </c>
      <c r="H105" s="41">
        <f>H106+H110</f>
        <v>72604.91</v>
      </c>
      <c r="I105" s="41">
        <f>H105/F105*100</f>
        <v>106.14752923976609</v>
      </c>
      <c r="J105" s="104"/>
    </row>
    <row r="106" spans="2:10" x14ac:dyDescent="0.25">
      <c r="B106" s="161" t="s">
        <v>132</v>
      </c>
      <c r="C106" s="162"/>
      <c r="D106" s="163"/>
      <c r="E106" s="83" t="s">
        <v>152</v>
      </c>
      <c r="F106" s="68">
        <v>36400</v>
      </c>
      <c r="G106" s="41">
        <v>0</v>
      </c>
      <c r="H106" s="41">
        <f>H107</f>
        <v>37039.129999999997</v>
      </c>
      <c r="I106" s="41">
        <f>H106/F106*100</f>
        <v>101.75585164835164</v>
      </c>
      <c r="J106" s="104"/>
    </row>
    <row r="107" spans="2:10" ht="31.9" customHeight="1" x14ac:dyDescent="0.25">
      <c r="B107" s="70"/>
      <c r="C107" s="71">
        <v>37</v>
      </c>
      <c r="D107" s="83" t="s">
        <v>56</v>
      </c>
      <c r="E107" s="83" t="s">
        <v>199</v>
      </c>
      <c r="F107" s="68">
        <v>36400</v>
      </c>
      <c r="G107" s="41">
        <v>0</v>
      </c>
      <c r="H107" s="41">
        <f>H108</f>
        <v>37039.129999999997</v>
      </c>
      <c r="I107" s="41">
        <f>H107/F107*100</f>
        <v>101.75585164835164</v>
      </c>
      <c r="J107" s="104"/>
    </row>
    <row r="108" spans="2:10" ht="27.6" customHeight="1" x14ac:dyDescent="0.25">
      <c r="B108" s="72"/>
      <c r="C108" s="73"/>
      <c r="D108" s="65">
        <v>3722</v>
      </c>
      <c r="E108" s="65" t="s">
        <v>136</v>
      </c>
      <c r="F108" s="69">
        <v>0</v>
      </c>
      <c r="G108" s="43">
        <v>0</v>
      </c>
      <c r="H108" s="43">
        <v>37039.129999999997</v>
      </c>
      <c r="I108" s="43">
        <v>0</v>
      </c>
      <c r="J108" s="104"/>
    </row>
    <row r="109" spans="2:10" x14ac:dyDescent="0.25">
      <c r="B109" s="72"/>
      <c r="C109" s="73"/>
      <c r="D109" s="65" t="s">
        <v>56</v>
      </c>
      <c r="E109" s="65" t="s">
        <v>56</v>
      </c>
      <c r="F109" s="69" t="s">
        <v>56</v>
      </c>
      <c r="G109" s="43" t="s">
        <v>56</v>
      </c>
      <c r="H109" s="43" t="s">
        <v>56</v>
      </c>
      <c r="I109" s="43" t="s">
        <v>56</v>
      </c>
      <c r="J109" s="104"/>
    </row>
    <row r="110" spans="2:10" ht="26.45" customHeight="1" x14ac:dyDescent="0.25">
      <c r="B110" s="161" t="s">
        <v>156</v>
      </c>
      <c r="C110" s="162"/>
      <c r="D110" s="163"/>
      <c r="E110" s="83" t="s">
        <v>157</v>
      </c>
      <c r="F110" s="68">
        <v>32000</v>
      </c>
      <c r="G110" s="41">
        <v>0</v>
      </c>
      <c r="H110" s="41">
        <f>H111</f>
        <v>35565.78</v>
      </c>
      <c r="I110" s="41">
        <f>H110/F110*100</f>
        <v>111.14306249999998</v>
      </c>
      <c r="J110" s="104"/>
    </row>
    <row r="111" spans="2:10" ht="24.6" customHeight="1" x14ac:dyDescent="0.25">
      <c r="B111" s="66" t="s">
        <v>56</v>
      </c>
      <c r="C111" s="50">
        <v>42</v>
      </c>
      <c r="D111" s="67"/>
      <c r="E111" s="38" t="s">
        <v>99</v>
      </c>
      <c r="F111" s="68">
        <v>32000</v>
      </c>
      <c r="G111" s="41">
        <v>0</v>
      </c>
      <c r="H111" s="41">
        <f>H112</f>
        <v>35565.78</v>
      </c>
      <c r="I111" s="41">
        <f>H111/F111*100</f>
        <v>111.14306249999998</v>
      </c>
      <c r="J111" s="104"/>
    </row>
    <row r="112" spans="2:10" x14ac:dyDescent="0.25">
      <c r="B112" s="52"/>
      <c r="C112" s="53" t="s">
        <v>56</v>
      </c>
      <c r="D112" s="54">
        <v>4241</v>
      </c>
      <c r="E112" s="39" t="s">
        <v>108</v>
      </c>
      <c r="F112" s="69">
        <v>0</v>
      </c>
      <c r="G112" s="43">
        <v>0</v>
      </c>
      <c r="H112" s="43">
        <v>35565.78</v>
      </c>
      <c r="I112" s="43">
        <v>0</v>
      </c>
      <c r="J112" s="104"/>
    </row>
    <row r="113" spans="2:10" x14ac:dyDescent="0.25">
      <c r="B113" s="72" t="s">
        <v>56</v>
      </c>
      <c r="C113" s="73" t="s">
        <v>56</v>
      </c>
      <c r="D113" s="65" t="s">
        <v>56</v>
      </c>
      <c r="E113" s="65" t="s">
        <v>56</v>
      </c>
      <c r="F113" s="69" t="s">
        <v>56</v>
      </c>
      <c r="G113" s="43" t="s">
        <v>56</v>
      </c>
      <c r="H113" s="43" t="s">
        <v>56</v>
      </c>
      <c r="I113" s="43" t="s">
        <v>56</v>
      </c>
      <c r="J113" s="104"/>
    </row>
    <row r="114" spans="2:10" ht="25.9" customHeight="1" x14ac:dyDescent="0.25">
      <c r="B114" s="161" t="s">
        <v>227</v>
      </c>
      <c r="C114" s="162"/>
      <c r="D114" s="163"/>
      <c r="E114" s="83" t="s">
        <v>226</v>
      </c>
      <c r="F114" s="68">
        <v>1300</v>
      </c>
      <c r="G114" s="41">
        <v>0</v>
      </c>
      <c r="H114" s="41">
        <v>1200</v>
      </c>
      <c r="I114" s="41">
        <f>H114/F114*100</f>
        <v>92.307692307692307</v>
      </c>
      <c r="J114" s="104"/>
    </row>
    <row r="115" spans="2:10" ht="26.45" customHeight="1" x14ac:dyDescent="0.25">
      <c r="B115" s="161" t="s">
        <v>132</v>
      </c>
      <c r="C115" s="162"/>
      <c r="D115" s="163"/>
      <c r="E115" s="38" t="s">
        <v>152</v>
      </c>
      <c r="F115" s="68">
        <v>1300</v>
      </c>
      <c r="G115" s="41">
        <v>0</v>
      </c>
      <c r="H115" s="41">
        <v>1200</v>
      </c>
      <c r="I115" s="41">
        <f>H115/F115*100</f>
        <v>92.307692307692307</v>
      </c>
      <c r="J115" s="104"/>
    </row>
    <row r="116" spans="2:10" x14ac:dyDescent="0.25">
      <c r="B116" s="70"/>
      <c r="C116" s="71">
        <v>32</v>
      </c>
      <c r="D116" s="83"/>
      <c r="E116" s="83" t="s">
        <v>113</v>
      </c>
      <c r="F116" s="68">
        <v>1300</v>
      </c>
      <c r="G116" s="41">
        <v>0</v>
      </c>
      <c r="H116" s="41">
        <v>1200</v>
      </c>
      <c r="I116" s="41">
        <f>H116/F116*100</f>
        <v>92.307692307692307</v>
      </c>
      <c r="J116" s="104"/>
    </row>
    <row r="117" spans="2:10" x14ac:dyDescent="0.25">
      <c r="B117" s="72"/>
      <c r="C117" s="73"/>
      <c r="D117" s="65">
        <v>3231</v>
      </c>
      <c r="E117" s="65" t="s">
        <v>191</v>
      </c>
      <c r="F117" s="69">
        <v>0</v>
      </c>
      <c r="G117" s="43">
        <v>0</v>
      </c>
      <c r="H117" s="43">
        <v>1200</v>
      </c>
      <c r="I117" s="43">
        <v>0</v>
      </c>
      <c r="J117" s="104"/>
    </row>
    <row r="118" spans="2:10" x14ac:dyDescent="0.25">
      <c r="B118" s="72"/>
      <c r="C118" s="73"/>
      <c r="D118" s="65" t="s">
        <v>56</v>
      </c>
      <c r="E118" s="65" t="s">
        <v>56</v>
      </c>
      <c r="F118" s="69"/>
      <c r="G118" s="43" t="s">
        <v>56</v>
      </c>
      <c r="H118" s="43"/>
      <c r="I118" s="43"/>
      <c r="J118" s="104"/>
    </row>
    <row r="119" spans="2:10" ht="25.9" customHeight="1" x14ac:dyDescent="0.25">
      <c r="B119" s="170" t="s">
        <v>163</v>
      </c>
      <c r="C119" s="171"/>
      <c r="D119" s="172"/>
      <c r="E119" s="114" t="s">
        <v>162</v>
      </c>
      <c r="F119" s="115">
        <v>0</v>
      </c>
      <c r="G119" s="116">
        <v>0</v>
      </c>
      <c r="H119" s="116">
        <v>0</v>
      </c>
      <c r="I119" s="116">
        <v>0</v>
      </c>
      <c r="J119" s="104"/>
    </row>
    <row r="120" spans="2:10" x14ac:dyDescent="0.25">
      <c r="B120" s="161" t="s">
        <v>132</v>
      </c>
      <c r="C120" s="162"/>
      <c r="D120" s="163"/>
      <c r="E120" s="38" t="s">
        <v>152</v>
      </c>
      <c r="F120" s="68">
        <v>0</v>
      </c>
      <c r="G120" s="41">
        <v>0</v>
      </c>
      <c r="H120" s="41">
        <v>0</v>
      </c>
      <c r="I120" s="41">
        <v>0</v>
      </c>
      <c r="J120" s="104"/>
    </row>
    <row r="121" spans="2:10" x14ac:dyDescent="0.25">
      <c r="B121" s="70"/>
      <c r="C121" s="71">
        <v>32</v>
      </c>
      <c r="D121" s="83"/>
      <c r="E121" s="83" t="s">
        <v>113</v>
      </c>
      <c r="F121" s="68">
        <v>0</v>
      </c>
      <c r="G121" s="41">
        <v>0</v>
      </c>
      <c r="H121" s="41">
        <v>0</v>
      </c>
      <c r="I121" s="41">
        <v>0</v>
      </c>
      <c r="J121" s="104"/>
    </row>
    <row r="122" spans="2:10" x14ac:dyDescent="0.25">
      <c r="B122" s="72"/>
      <c r="C122" s="73"/>
      <c r="D122" s="65"/>
      <c r="E122" s="65"/>
      <c r="F122" s="69"/>
      <c r="G122" s="43"/>
      <c r="H122" s="43"/>
      <c r="I122" s="43"/>
      <c r="J122" s="104"/>
    </row>
    <row r="123" spans="2:10" ht="30" customHeight="1" x14ac:dyDescent="0.25">
      <c r="B123" s="161" t="s">
        <v>228</v>
      </c>
      <c r="C123" s="168"/>
      <c r="D123" s="169"/>
      <c r="E123" s="83" t="s">
        <v>164</v>
      </c>
      <c r="F123" s="68">
        <v>2200</v>
      </c>
      <c r="G123" s="41">
        <v>0</v>
      </c>
      <c r="H123" s="41">
        <v>130.44</v>
      </c>
      <c r="I123" s="41">
        <f>H123/F123*100</f>
        <v>5.9290909090909087</v>
      </c>
      <c r="J123" s="104"/>
    </row>
    <row r="124" spans="2:10" x14ac:dyDescent="0.25">
      <c r="B124" s="161" t="s">
        <v>130</v>
      </c>
      <c r="C124" s="162"/>
      <c r="D124" s="163"/>
      <c r="E124" s="83" t="s">
        <v>121</v>
      </c>
      <c r="F124" s="68">
        <v>2200</v>
      </c>
      <c r="G124" s="41">
        <v>0</v>
      </c>
      <c r="H124" s="41">
        <v>130.44</v>
      </c>
      <c r="I124" s="41">
        <f>H124/F124*100</f>
        <v>5.9290909090909087</v>
      </c>
      <c r="J124" s="104"/>
    </row>
    <row r="125" spans="2:10" x14ac:dyDescent="0.25">
      <c r="B125" s="70"/>
      <c r="C125" s="71">
        <v>32</v>
      </c>
      <c r="D125" s="83"/>
      <c r="E125" s="83" t="s">
        <v>113</v>
      </c>
      <c r="F125" s="68">
        <v>2200</v>
      </c>
      <c r="G125" s="41">
        <v>0</v>
      </c>
      <c r="H125" s="41">
        <v>130.44</v>
      </c>
      <c r="I125" s="41">
        <f>H125/F125*100</f>
        <v>5.9290909090909087</v>
      </c>
      <c r="J125" s="104"/>
    </row>
    <row r="126" spans="2:10" x14ac:dyDescent="0.25">
      <c r="B126" s="72"/>
      <c r="C126" s="73"/>
      <c r="D126" s="65">
        <v>3238</v>
      </c>
      <c r="E126" s="65" t="s">
        <v>116</v>
      </c>
      <c r="F126" s="69">
        <v>0</v>
      </c>
      <c r="G126" s="43">
        <v>0</v>
      </c>
      <c r="H126" s="43">
        <v>130.44</v>
      </c>
      <c r="I126" s="43">
        <v>0</v>
      </c>
      <c r="J126" s="104"/>
    </row>
    <row r="127" spans="2:10" x14ac:dyDescent="0.25">
      <c r="B127" s="72" t="s">
        <v>56</v>
      </c>
      <c r="C127" s="73"/>
      <c r="D127" s="65" t="s">
        <v>56</v>
      </c>
      <c r="E127" s="65" t="s">
        <v>56</v>
      </c>
      <c r="F127" s="69" t="s">
        <v>56</v>
      </c>
      <c r="G127" s="43" t="s">
        <v>56</v>
      </c>
      <c r="H127" s="43" t="s">
        <v>56</v>
      </c>
      <c r="I127" s="43" t="s">
        <v>56</v>
      </c>
      <c r="J127" s="104"/>
    </row>
    <row r="128" spans="2:10" ht="37.9" customHeight="1" x14ac:dyDescent="0.25">
      <c r="B128" s="161" t="s">
        <v>165</v>
      </c>
      <c r="C128" s="162"/>
      <c r="D128" s="163"/>
      <c r="E128" s="83" t="s">
        <v>166</v>
      </c>
      <c r="F128" s="68">
        <f>F129</f>
        <v>18891</v>
      </c>
      <c r="G128" s="41">
        <v>0</v>
      </c>
      <c r="H128" s="41">
        <f>H129</f>
        <v>13651.39</v>
      </c>
      <c r="I128" s="41">
        <f>H128/F128*100</f>
        <v>72.263988142501717</v>
      </c>
      <c r="J128" s="104"/>
    </row>
    <row r="129" spans="2:10" ht="18.600000000000001" customHeight="1" x14ac:dyDescent="0.25">
      <c r="B129" s="161" t="s">
        <v>167</v>
      </c>
      <c r="C129" s="162"/>
      <c r="D129" s="163"/>
      <c r="E129" s="83" t="s">
        <v>205</v>
      </c>
      <c r="F129" s="68">
        <f>F132+F145</f>
        <v>18891</v>
      </c>
      <c r="G129" s="41">
        <v>0</v>
      </c>
      <c r="H129" s="41">
        <f>H132+H145</f>
        <v>13651.39</v>
      </c>
      <c r="I129" s="41">
        <f>H129/F129*100</f>
        <v>72.263988142501717</v>
      </c>
      <c r="J129" s="104"/>
    </row>
    <row r="130" spans="2:10" ht="16.149999999999999" customHeight="1" x14ac:dyDescent="0.25">
      <c r="B130" s="70"/>
      <c r="C130" s="71">
        <v>31</v>
      </c>
      <c r="D130" s="83"/>
      <c r="E130" s="38" t="s">
        <v>192</v>
      </c>
      <c r="F130" s="69">
        <v>0</v>
      </c>
      <c r="G130" s="41">
        <v>0</v>
      </c>
      <c r="H130" s="41">
        <v>0</v>
      </c>
      <c r="I130" s="41">
        <v>0</v>
      </c>
      <c r="J130" s="104"/>
    </row>
    <row r="131" spans="2:10" ht="15.6" customHeight="1" x14ac:dyDescent="0.25">
      <c r="B131" s="70"/>
      <c r="C131" s="71"/>
      <c r="D131" s="65">
        <v>3111</v>
      </c>
      <c r="E131" s="39" t="s">
        <v>29</v>
      </c>
      <c r="F131" s="69">
        <v>0</v>
      </c>
      <c r="G131" s="41">
        <v>0</v>
      </c>
      <c r="H131" s="43">
        <v>0</v>
      </c>
      <c r="I131" s="43">
        <v>0</v>
      </c>
      <c r="J131" s="104"/>
    </row>
    <row r="132" spans="2:10" ht="15.6" customHeight="1" x14ac:dyDescent="0.25">
      <c r="B132" s="49"/>
      <c r="C132" s="50">
        <v>32</v>
      </c>
      <c r="D132" s="51"/>
      <c r="E132" s="38" t="s">
        <v>113</v>
      </c>
      <c r="F132" s="68">
        <v>10191</v>
      </c>
      <c r="G132" s="41">
        <v>0</v>
      </c>
      <c r="H132" s="41">
        <f>H133+H134+H135+H136+H137+H138+H139+H140+H141+H142+H143+H144</f>
        <v>11205.07</v>
      </c>
      <c r="I132" s="41">
        <f>H132/F132*100</f>
        <v>109.95064272397212</v>
      </c>
      <c r="J132" s="104"/>
    </row>
    <row r="133" spans="2:10" ht="15.6" customHeight="1" x14ac:dyDescent="0.25">
      <c r="B133" s="52"/>
      <c r="C133" s="53"/>
      <c r="D133" s="54">
        <v>3211</v>
      </c>
      <c r="E133" s="39" t="s">
        <v>241</v>
      </c>
      <c r="F133" s="69">
        <v>0</v>
      </c>
      <c r="G133" s="43">
        <v>0</v>
      </c>
      <c r="H133" s="43">
        <v>150.99</v>
      </c>
      <c r="I133" s="43">
        <v>0</v>
      </c>
      <c r="J133" s="104"/>
    </row>
    <row r="134" spans="2:10" ht="15.6" customHeight="1" x14ac:dyDescent="0.25">
      <c r="B134" s="49"/>
      <c r="C134" s="53"/>
      <c r="D134" s="54">
        <v>3213</v>
      </c>
      <c r="E134" s="39" t="s">
        <v>114</v>
      </c>
      <c r="F134" s="69">
        <v>0</v>
      </c>
      <c r="G134" s="43">
        <v>0</v>
      </c>
      <c r="H134" s="43">
        <v>89.82</v>
      </c>
      <c r="I134" s="43">
        <v>0</v>
      </c>
      <c r="J134" s="104"/>
    </row>
    <row r="135" spans="2:10" ht="15.6" customHeight="1" x14ac:dyDescent="0.25">
      <c r="B135" s="52"/>
      <c r="C135" s="53"/>
      <c r="D135" s="54">
        <v>3221</v>
      </c>
      <c r="E135" s="39" t="s">
        <v>78</v>
      </c>
      <c r="F135" s="69">
        <v>0</v>
      </c>
      <c r="G135" s="41">
        <v>0</v>
      </c>
      <c r="H135" s="43">
        <v>3776.67</v>
      </c>
      <c r="I135" s="43">
        <v>0</v>
      </c>
      <c r="J135" s="104"/>
    </row>
    <row r="136" spans="2:10" ht="15.6" customHeight="1" x14ac:dyDescent="0.25">
      <c r="B136" s="52"/>
      <c r="C136" s="53"/>
      <c r="D136" s="54">
        <v>3223</v>
      </c>
      <c r="E136" s="39" t="s">
        <v>240</v>
      </c>
      <c r="F136" s="69">
        <v>0</v>
      </c>
      <c r="G136" s="41">
        <v>0</v>
      </c>
      <c r="H136" s="43">
        <v>11.59</v>
      </c>
      <c r="I136" s="43">
        <v>0</v>
      </c>
      <c r="J136" s="104"/>
    </row>
    <row r="137" spans="2:10" ht="15.6" customHeight="1" x14ac:dyDescent="0.25">
      <c r="B137" s="52"/>
      <c r="C137" s="53"/>
      <c r="D137" s="54">
        <v>3224</v>
      </c>
      <c r="E137" s="39" t="s">
        <v>190</v>
      </c>
      <c r="F137" s="69">
        <v>0</v>
      </c>
      <c r="G137" s="41">
        <v>0</v>
      </c>
      <c r="H137" s="43">
        <v>157.22999999999999</v>
      </c>
      <c r="I137" s="43">
        <v>0</v>
      </c>
      <c r="J137" s="104"/>
    </row>
    <row r="138" spans="2:10" ht="15.6" customHeight="1" x14ac:dyDescent="0.25">
      <c r="B138" s="52"/>
      <c r="C138" s="53"/>
      <c r="D138" s="54">
        <v>3227</v>
      </c>
      <c r="E138" s="39" t="s">
        <v>239</v>
      </c>
      <c r="F138" s="69">
        <v>0</v>
      </c>
      <c r="G138" s="41">
        <v>0</v>
      </c>
      <c r="H138" s="43">
        <v>25.99</v>
      </c>
      <c r="I138" s="43">
        <v>0</v>
      </c>
      <c r="J138" s="104"/>
    </row>
    <row r="139" spans="2:10" ht="15.6" customHeight="1" x14ac:dyDescent="0.25">
      <c r="B139" s="52"/>
      <c r="C139" s="53"/>
      <c r="D139" s="54">
        <v>3231</v>
      </c>
      <c r="E139" s="39" t="s">
        <v>191</v>
      </c>
      <c r="F139" s="69">
        <v>0</v>
      </c>
      <c r="G139" s="41">
        <v>0</v>
      </c>
      <c r="H139" s="43">
        <v>238.38</v>
      </c>
      <c r="I139" s="43">
        <v>0</v>
      </c>
      <c r="J139" s="104"/>
    </row>
    <row r="140" spans="2:10" ht="15.6" customHeight="1" x14ac:dyDescent="0.25">
      <c r="B140" s="52"/>
      <c r="C140" s="53"/>
      <c r="D140" s="54">
        <v>3232</v>
      </c>
      <c r="E140" s="39" t="s">
        <v>86</v>
      </c>
      <c r="F140" s="69">
        <v>0</v>
      </c>
      <c r="G140" s="41">
        <v>0</v>
      </c>
      <c r="H140" s="43">
        <v>1264.22</v>
      </c>
      <c r="I140" s="43">
        <v>0</v>
      </c>
      <c r="J140" s="104"/>
    </row>
    <row r="141" spans="2:10" ht="15.6" customHeight="1" x14ac:dyDescent="0.25">
      <c r="B141" s="52"/>
      <c r="C141" s="53"/>
      <c r="D141" s="54">
        <v>3237</v>
      </c>
      <c r="E141" s="39" t="s">
        <v>198</v>
      </c>
      <c r="F141" s="69">
        <v>0</v>
      </c>
      <c r="G141" s="41">
        <v>0</v>
      </c>
      <c r="H141" s="43">
        <v>2684.77</v>
      </c>
      <c r="I141" s="43">
        <v>0</v>
      </c>
      <c r="J141" s="104"/>
    </row>
    <row r="142" spans="2:10" ht="15.6" customHeight="1" x14ac:dyDescent="0.25">
      <c r="B142" s="52"/>
      <c r="C142" s="53"/>
      <c r="D142" s="54">
        <v>3238</v>
      </c>
      <c r="E142" s="39" t="s">
        <v>116</v>
      </c>
      <c r="F142" s="69">
        <v>0</v>
      </c>
      <c r="G142" s="41">
        <v>0</v>
      </c>
      <c r="H142" s="43">
        <v>70.650000000000006</v>
      </c>
      <c r="I142" s="43">
        <v>0</v>
      </c>
      <c r="J142" s="104"/>
    </row>
    <row r="143" spans="2:10" ht="15.6" customHeight="1" x14ac:dyDescent="0.25">
      <c r="B143" s="52"/>
      <c r="C143" s="53"/>
      <c r="D143" s="54">
        <v>3239</v>
      </c>
      <c r="E143" s="39" t="s">
        <v>93</v>
      </c>
      <c r="F143" s="69">
        <v>0</v>
      </c>
      <c r="G143" s="41">
        <v>0</v>
      </c>
      <c r="H143" s="43">
        <v>0</v>
      </c>
      <c r="I143" s="43">
        <v>0</v>
      </c>
      <c r="J143" s="104"/>
    </row>
    <row r="144" spans="2:10" x14ac:dyDescent="0.25">
      <c r="B144" s="52"/>
      <c r="C144" s="53"/>
      <c r="D144" s="54">
        <v>3299</v>
      </c>
      <c r="E144" s="39" t="s">
        <v>200</v>
      </c>
      <c r="F144" s="69">
        <v>0</v>
      </c>
      <c r="G144" s="43">
        <v>0</v>
      </c>
      <c r="H144" s="43">
        <v>2734.76</v>
      </c>
      <c r="I144" s="43">
        <v>0</v>
      </c>
      <c r="J144" s="104"/>
    </row>
    <row r="145" spans="2:10" ht="30" customHeight="1" x14ac:dyDescent="0.25">
      <c r="B145" s="70" t="s">
        <v>56</v>
      </c>
      <c r="C145" s="71">
        <v>42</v>
      </c>
      <c r="D145" s="83"/>
      <c r="E145" s="83" t="s">
        <v>195</v>
      </c>
      <c r="F145" s="68">
        <v>8700</v>
      </c>
      <c r="G145" s="41">
        <v>0</v>
      </c>
      <c r="H145" s="41">
        <f>H148+H149</f>
        <v>2446.3200000000002</v>
      </c>
      <c r="I145" s="41">
        <f>H145/F145*100</f>
        <v>28.11862068965517</v>
      </c>
      <c r="J145" s="104"/>
    </row>
    <row r="146" spans="2:10" x14ac:dyDescent="0.25">
      <c r="B146" s="72"/>
      <c r="C146" s="73"/>
      <c r="D146" s="65">
        <v>4221</v>
      </c>
      <c r="E146" s="65" t="s">
        <v>203</v>
      </c>
      <c r="F146" s="69">
        <v>0</v>
      </c>
      <c r="G146" s="43">
        <v>0</v>
      </c>
      <c r="H146" s="43">
        <v>0</v>
      </c>
      <c r="I146" s="43">
        <v>0</v>
      </c>
      <c r="J146" s="104"/>
    </row>
    <row r="147" spans="2:10" x14ac:dyDescent="0.25">
      <c r="B147" s="72"/>
      <c r="C147" s="73"/>
      <c r="D147" s="65">
        <v>4223</v>
      </c>
      <c r="E147" s="65" t="s">
        <v>202</v>
      </c>
      <c r="F147" s="69">
        <v>0</v>
      </c>
      <c r="G147" s="43">
        <v>0</v>
      </c>
      <c r="H147" s="43">
        <v>0</v>
      </c>
      <c r="I147" s="43">
        <v>0</v>
      </c>
      <c r="J147" s="104"/>
    </row>
    <row r="148" spans="2:10" x14ac:dyDescent="0.25">
      <c r="B148" s="72"/>
      <c r="C148" s="73"/>
      <c r="D148" s="65">
        <v>4227</v>
      </c>
      <c r="E148" s="65" t="s">
        <v>107</v>
      </c>
      <c r="F148" s="69">
        <v>0</v>
      </c>
      <c r="G148" s="43">
        <v>0</v>
      </c>
      <c r="H148" s="43">
        <v>2141.36</v>
      </c>
      <c r="I148" s="43">
        <v>0</v>
      </c>
      <c r="J148" s="104"/>
    </row>
    <row r="149" spans="2:10" x14ac:dyDescent="0.25">
      <c r="B149" s="72"/>
      <c r="C149" s="73"/>
      <c r="D149" s="65">
        <v>4241</v>
      </c>
      <c r="E149" s="65" t="s">
        <v>201</v>
      </c>
      <c r="F149" s="69">
        <v>0</v>
      </c>
      <c r="G149" s="43">
        <v>0</v>
      </c>
      <c r="H149" s="43">
        <v>304.95999999999998</v>
      </c>
      <c r="I149" s="43">
        <v>0</v>
      </c>
      <c r="J149" s="104"/>
    </row>
    <row r="150" spans="2:10" x14ac:dyDescent="0.25">
      <c r="B150" s="72"/>
      <c r="C150" s="73"/>
      <c r="D150" s="65"/>
      <c r="E150" s="65"/>
      <c r="F150" s="69"/>
      <c r="G150" s="43"/>
      <c r="H150" s="43"/>
      <c r="I150" s="43"/>
      <c r="J150" s="104"/>
    </row>
    <row r="151" spans="2:10" ht="46.9" customHeight="1" x14ac:dyDescent="0.25">
      <c r="B151" s="161" t="s">
        <v>229</v>
      </c>
      <c r="C151" s="162"/>
      <c r="D151" s="163"/>
      <c r="E151" s="83" t="s">
        <v>168</v>
      </c>
      <c r="F151" s="68">
        <v>0</v>
      </c>
      <c r="G151" s="41">
        <v>0</v>
      </c>
      <c r="H151" s="41">
        <v>0</v>
      </c>
      <c r="I151" s="41">
        <v>0</v>
      </c>
      <c r="J151" s="104"/>
    </row>
    <row r="152" spans="2:10" ht="19.899999999999999" customHeight="1" x14ac:dyDescent="0.25">
      <c r="B152" s="161" t="s">
        <v>131</v>
      </c>
      <c r="C152" s="162"/>
      <c r="D152" s="163"/>
      <c r="E152" s="83" t="s">
        <v>112</v>
      </c>
      <c r="F152" s="68">
        <v>0</v>
      </c>
      <c r="G152" s="41">
        <v>0</v>
      </c>
      <c r="H152" s="41">
        <v>0</v>
      </c>
      <c r="I152" s="41">
        <v>0</v>
      </c>
      <c r="J152" s="104"/>
    </row>
    <row r="153" spans="2:10" x14ac:dyDescent="0.25">
      <c r="B153" s="70"/>
      <c r="C153" s="71">
        <v>32</v>
      </c>
      <c r="D153" s="83"/>
      <c r="E153" s="38" t="s">
        <v>113</v>
      </c>
      <c r="F153" s="68">
        <v>0</v>
      </c>
      <c r="G153" s="41">
        <v>0</v>
      </c>
      <c r="H153" s="41">
        <v>0</v>
      </c>
      <c r="I153" s="41">
        <v>0</v>
      </c>
      <c r="J153" s="104"/>
    </row>
    <row r="154" spans="2:10" x14ac:dyDescent="0.25">
      <c r="B154" s="72"/>
      <c r="C154" s="73"/>
      <c r="D154" s="65">
        <v>3299</v>
      </c>
      <c r="E154" s="65" t="s">
        <v>94</v>
      </c>
      <c r="F154" s="69">
        <v>0</v>
      </c>
      <c r="G154" s="43">
        <v>0</v>
      </c>
      <c r="H154" s="43">
        <v>0</v>
      </c>
      <c r="I154" s="43">
        <v>0</v>
      </c>
      <c r="J154" s="104"/>
    </row>
    <row r="155" spans="2:10" x14ac:dyDescent="0.25">
      <c r="B155" s="72"/>
      <c r="C155" s="73"/>
      <c r="D155" s="65"/>
      <c r="E155" s="65"/>
      <c r="F155" s="69"/>
      <c r="G155" s="43"/>
      <c r="H155" s="43"/>
      <c r="I155" s="43"/>
      <c r="J155" s="104"/>
    </row>
    <row r="156" spans="2:10" ht="25.9" customHeight="1" x14ac:dyDescent="0.25">
      <c r="B156" s="161" t="s">
        <v>170</v>
      </c>
      <c r="C156" s="162"/>
      <c r="D156" s="163"/>
      <c r="E156" s="83" t="s">
        <v>169</v>
      </c>
      <c r="F156" s="68">
        <v>0</v>
      </c>
      <c r="G156" s="41">
        <v>0</v>
      </c>
      <c r="H156" s="41">
        <v>0</v>
      </c>
      <c r="I156" s="41">
        <v>0</v>
      </c>
      <c r="J156" s="104"/>
    </row>
    <row r="157" spans="2:10" ht="16.899999999999999" customHeight="1" x14ac:dyDescent="0.25">
      <c r="B157" s="161" t="s">
        <v>132</v>
      </c>
      <c r="C157" s="162"/>
      <c r="D157" s="163"/>
      <c r="E157" s="38" t="s">
        <v>152</v>
      </c>
      <c r="F157" s="68">
        <v>0</v>
      </c>
      <c r="G157" s="41">
        <v>0</v>
      </c>
      <c r="H157" s="41">
        <v>0</v>
      </c>
      <c r="I157" s="41">
        <v>0</v>
      </c>
      <c r="J157" s="104"/>
    </row>
    <row r="158" spans="2:10" x14ac:dyDescent="0.25">
      <c r="B158" s="70"/>
      <c r="C158" s="71">
        <v>32</v>
      </c>
      <c r="D158" s="83"/>
      <c r="E158" s="38" t="s">
        <v>113</v>
      </c>
      <c r="F158" s="68">
        <v>0</v>
      </c>
      <c r="G158" s="41">
        <v>0</v>
      </c>
      <c r="H158" s="41">
        <v>0</v>
      </c>
      <c r="I158" s="41">
        <v>0</v>
      </c>
      <c r="J158" s="104"/>
    </row>
    <row r="159" spans="2:10" x14ac:dyDescent="0.25">
      <c r="B159" s="72"/>
      <c r="C159" s="74" t="s">
        <v>56</v>
      </c>
      <c r="D159" s="65">
        <v>3232</v>
      </c>
      <c r="E159" s="65" t="s">
        <v>86</v>
      </c>
      <c r="F159" s="69">
        <v>0</v>
      </c>
      <c r="G159" s="43">
        <v>0</v>
      </c>
      <c r="H159" s="43">
        <v>0</v>
      </c>
      <c r="I159" s="43">
        <v>0</v>
      </c>
      <c r="J159" s="104"/>
    </row>
    <row r="160" spans="2:10" x14ac:dyDescent="0.25">
      <c r="B160" s="72"/>
      <c r="C160" s="73"/>
      <c r="D160" s="65"/>
      <c r="E160" s="65"/>
      <c r="F160" s="69"/>
      <c r="G160" s="43"/>
      <c r="H160" s="43"/>
      <c r="I160" s="43"/>
      <c r="J160" s="104"/>
    </row>
    <row r="161" spans="2:10" ht="34.15" customHeight="1" x14ac:dyDescent="0.25">
      <c r="B161" s="161" t="s">
        <v>171</v>
      </c>
      <c r="C161" s="162"/>
      <c r="D161" s="163"/>
      <c r="E161" s="83" t="s">
        <v>174</v>
      </c>
      <c r="F161" s="68">
        <f>F162</f>
        <v>53220</v>
      </c>
      <c r="G161" s="41">
        <v>0</v>
      </c>
      <c r="H161" s="41">
        <f>H162</f>
        <v>51298.26</v>
      </c>
      <c r="I161" s="41">
        <f>H161/F161*100</f>
        <v>96.389064261555816</v>
      </c>
      <c r="J161" s="104"/>
    </row>
    <row r="162" spans="2:10" x14ac:dyDescent="0.25">
      <c r="B162" s="161" t="s">
        <v>132</v>
      </c>
      <c r="C162" s="162"/>
      <c r="D162" s="163"/>
      <c r="E162" s="38" t="s">
        <v>152</v>
      </c>
      <c r="F162" s="68">
        <f>F163+F167</f>
        <v>53220</v>
      </c>
      <c r="G162" s="41">
        <v>0</v>
      </c>
      <c r="H162" s="41">
        <f>H163+H167</f>
        <v>51298.26</v>
      </c>
      <c r="I162" s="41">
        <f>H162/F162*100</f>
        <v>96.389064261555816</v>
      </c>
      <c r="J162" s="104"/>
    </row>
    <row r="163" spans="2:10" x14ac:dyDescent="0.25">
      <c r="B163" s="70"/>
      <c r="C163" s="71">
        <v>31</v>
      </c>
      <c r="D163" s="83"/>
      <c r="E163" s="83" t="s">
        <v>192</v>
      </c>
      <c r="F163" s="68">
        <v>51436</v>
      </c>
      <c r="G163" s="41">
        <v>0</v>
      </c>
      <c r="H163" s="41">
        <f>H164+H165+H166</f>
        <v>49592.85</v>
      </c>
      <c r="I163" s="41">
        <f>H163/F163*100</f>
        <v>96.416614822303444</v>
      </c>
      <c r="J163" s="104"/>
    </row>
    <row r="164" spans="2:10" x14ac:dyDescent="0.25">
      <c r="B164" s="72"/>
      <c r="C164" s="73"/>
      <c r="D164" s="65">
        <v>3111</v>
      </c>
      <c r="E164" s="65" t="s">
        <v>207</v>
      </c>
      <c r="F164" s="69">
        <v>0</v>
      </c>
      <c r="G164" s="43">
        <v>0</v>
      </c>
      <c r="H164" s="43">
        <v>39517.68</v>
      </c>
      <c r="I164" s="43">
        <v>0</v>
      </c>
      <c r="J164" s="104"/>
    </row>
    <row r="165" spans="2:10" x14ac:dyDescent="0.25">
      <c r="B165" s="72"/>
      <c r="C165" s="73"/>
      <c r="D165" s="65">
        <v>3121</v>
      </c>
      <c r="E165" s="65" t="s">
        <v>69</v>
      </c>
      <c r="F165" s="69">
        <v>0</v>
      </c>
      <c r="G165" s="43">
        <v>0</v>
      </c>
      <c r="H165" s="43">
        <v>3600</v>
      </c>
      <c r="I165" s="43">
        <v>0</v>
      </c>
      <c r="J165" s="104"/>
    </row>
    <row r="166" spans="2:10" x14ac:dyDescent="0.25">
      <c r="B166" s="72"/>
      <c r="C166" s="73"/>
      <c r="D166" s="65">
        <v>3132</v>
      </c>
      <c r="E166" s="65" t="s">
        <v>208</v>
      </c>
      <c r="F166" s="69">
        <v>0</v>
      </c>
      <c r="G166" s="43">
        <v>0</v>
      </c>
      <c r="H166" s="43">
        <v>6475.17</v>
      </c>
      <c r="I166" s="43">
        <v>0</v>
      </c>
      <c r="J166" s="104"/>
    </row>
    <row r="167" spans="2:10" x14ac:dyDescent="0.25">
      <c r="B167" s="70"/>
      <c r="C167" s="71">
        <v>32</v>
      </c>
      <c r="D167" s="83"/>
      <c r="E167" s="38" t="s">
        <v>113</v>
      </c>
      <c r="F167" s="68">
        <v>1784</v>
      </c>
      <c r="G167" s="41">
        <v>0</v>
      </c>
      <c r="H167" s="41">
        <f>H168+H169</f>
        <v>1705.41</v>
      </c>
      <c r="I167" s="41">
        <f>H167/F167*100</f>
        <v>95.594730941704043</v>
      </c>
      <c r="J167" s="104"/>
    </row>
    <row r="168" spans="2:10" x14ac:dyDescent="0.25">
      <c r="B168" s="70"/>
      <c r="C168" s="73"/>
      <c r="D168" s="65">
        <v>3211</v>
      </c>
      <c r="E168" s="39" t="s">
        <v>73</v>
      </c>
      <c r="F168" s="69">
        <v>0</v>
      </c>
      <c r="G168" s="43">
        <v>0</v>
      </c>
      <c r="H168" s="43">
        <v>150</v>
      </c>
      <c r="I168" s="43">
        <v>0</v>
      </c>
      <c r="J168" s="104"/>
    </row>
    <row r="169" spans="2:10" ht="25.5" x14ac:dyDescent="0.25">
      <c r="B169" s="72"/>
      <c r="C169" s="73"/>
      <c r="D169" s="65">
        <v>3212</v>
      </c>
      <c r="E169" s="39" t="s">
        <v>193</v>
      </c>
      <c r="F169" s="69">
        <v>0</v>
      </c>
      <c r="G169" s="43">
        <v>0</v>
      </c>
      <c r="H169" s="43">
        <v>1555.41</v>
      </c>
      <c r="I169" s="43">
        <v>0</v>
      </c>
      <c r="J169" s="104"/>
    </row>
    <row r="170" spans="2:10" x14ac:dyDescent="0.25">
      <c r="B170" s="72"/>
      <c r="C170" s="73"/>
      <c r="D170" s="65"/>
      <c r="E170" s="65"/>
      <c r="F170" s="69"/>
      <c r="G170" s="43"/>
      <c r="H170" s="43"/>
      <c r="I170" s="43"/>
      <c r="J170" s="104"/>
    </row>
    <row r="171" spans="2:10" ht="19.149999999999999" customHeight="1" x14ac:dyDescent="0.25">
      <c r="B171" s="161" t="s">
        <v>172</v>
      </c>
      <c r="C171" s="162"/>
      <c r="D171" s="163"/>
      <c r="E171" s="83" t="s">
        <v>173</v>
      </c>
      <c r="F171" s="68">
        <f>F172</f>
        <v>138022</v>
      </c>
      <c r="G171" s="41">
        <v>0</v>
      </c>
      <c r="H171" s="41">
        <f>H172</f>
        <v>114433.64</v>
      </c>
      <c r="I171" s="41">
        <f>H171/F171*100</f>
        <v>82.909710046224518</v>
      </c>
      <c r="J171" s="104"/>
    </row>
    <row r="172" spans="2:10" ht="19.899999999999999" customHeight="1" x14ac:dyDescent="0.25">
      <c r="B172" s="161" t="s">
        <v>156</v>
      </c>
      <c r="C172" s="168"/>
      <c r="D172" s="169"/>
      <c r="E172" s="83" t="s">
        <v>206</v>
      </c>
      <c r="F172" s="68">
        <f>F173</f>
        <v>138022</v>
      </c>
      <c r="G172" s="41">
        <v>0</v>
      </c>
      <c r="H172" s="41">
        <f>H173</f>
        <v>114433.64</v>
      </c>
      <c r="I172" s="41">
        <f>H172/F172*100</f>
        <v>82.909710046224518</v>
      </c>
      <c r="J172" s="104"/>
    </row>
    <row r="173" spans="2:10" ht="16.899999999999999" customHeight="1" x14ac:dyDescent="0.25">
      <c r="B173" s="70"/>
      <c r="C173" s="71">
        <v>32</v>
      </c>
      <c r="D173" s="65"/>
      <c r="E173" s="38" t="s">
        <v>113</v>
      </c>
      <c r="F173" s="68">
        <v>138022</v>
      </c>
      <c r="G173" s="41">
        <v>0</v>
      </c>
      <c r="H173" s="41">
        <f>H174</f>
        <v>114433.64</v>
      </c>
      <c r="I173" s="41">
        <f>H173/F173*100</f>
        <v>82.909710046224518</v>
      </c>
      <c r="J173" s="104"/>
    </row>
    <row r="174" spans="2:10" ht="15.6" customHeight="1" x14ac:dyDescent="0.25">
      <c r="B174" s="70"/>
      <c r="C174" s="73"/>
      <c r="D174" s="65">
        <v>3222</v>
      </c>
      <c r="E174" s="65" t="s">
        <v>79</v>
      </c>
      <c r="F174" s="69">
        <v>0</v>
      </c>
      <c r="G174" s="43">
        <v>0</v>
      </c>
      <c r="H174" s="43">
        <v>114433.64</v>
      </c>
      <c r="I174" s="43">
        <v>0</v>
      </c>
      <c r="J174" s="104"/>
    </row>
    <row r="175" spans="2:10" ht="15" customHeight="1" x14ac:dyDescent="0.25">
      <c r="B175" s="70"/>
      <c r="C175" s="73"/>
      <c r="D175" s="65"/>
      <c r="E175" s="65"/>
      <c r="F175" s="69"/>
      <c r="G175" s="43"/>
      <c r="H175" s="43"/>
      <c r="I175" s="43"/>
      <c r="J175" s="104"/>
    </row>
    <row r="176" spans="2:10" ht="25.9" customHeight="1" x14ac:dyDescent="0.25">
      <c r="B176" s="161" t="s">
        <v>230</v>
      </c>
      <c r="C176" s="162"/>
      <c r="D176" s="163"/>
      <c r="E176" s="83" t="s">
        <v>238</v>
      </c>
      <c r="F176" s="68">
        <f>F177</f>
        <v>40778</v>
      </c>
      <c r="G176" s="41">
        <v>0</v>
      </c>
      <c r="H176" s="41">
        <f>H177</f>
        <v>38583.879999999997</v>
      </c>
      <c r="I176" s="41">
        <f>H176/F176*100</f>
        <v>94.619353573005043</v>
      </c>
      <c r="J176" s="104"/>
    </row>
    <row r="177" spans="2:10" ht="17.45" customHeight="1" x14ac:dyDescent="0.25">
      <c r="B177" s="161" t="s">
        <v>132</v>
      </c>
      <c r="C177" s="162"/>
      <c r="D177" s="163"/>
      <c r="E177" s="38" t="s">
        <v>152</v>
      </c>
      <c r="F177" s="68">
        <f>F178+F182</f>
        <v>40778</v>
      </c>
      <c r="G177" s="41">
        <v>0</v>
      </c>
      <c r="H177" s="41">
        <f>H178+H182</f>
        <v>38583.879999999997</v>
      </c>
      <c r="I177" s="41">
        <f>H177/F177*100</f>
        <v>94.619353573005043</v>
      </c>
      <c r="J177" s="104"/>
    </row>
    <row r="178" spans="2:10" ht="16.149999999999999" customHeight="1" x14ac:dyDescent="0.25">
      <c r="B178" s="70"/>
      <c r="C178" s="71">
        <v>31</v>
      </c>
      <c r="D178" s="83"/>
      <c r="E178" s="83" t="s">
        <v>192</v>
      </c>
      <c r="F178" s="68">
        <v>38448</v>
      </c>
      <c r="G178" s="41">
        <v>0</v>
      </c>
      <c r="H178" s="41">
        <f>H179+H180+H181</f>
        <v>37513.78</v>
      </c>
      <c r="I178" s="41">
        <f>H178/F178*100</f>
        <v>97.570172700790678</v>
      </c>
      <c r="J178" s="104"/>
    </row>
    <row r="179" spans="2:10" ht="18" customHeight="1" x14ac:dyDescent="0.25">
      <c r="B179" s="72"/>
      <c r="C179" s="73"/>
      <c r="D179" s="65">
        <v>3111</v>
      </c>
      <c r="E179" s="65" t="s">
        <v>207</v>
      </c>
      <c r="F179" s="69">
        <v>0</v>
      </c>
      <c r="G179" s="43">
        <v>0</v>
      </c>
      <c r="H179" s="43">
        <v>29282.16</v>
      </c>
      <c r="I179" s="43">
        <v>0</v>
      </c>
      <c r="J179" s="104"/>
    </row>
    <row r="180" spans="2:10" ht="15.6" customHeight="1" x14ac:dyDescent="0.25">
      <c r="B180" s="72"/>
      <c r="C180" s="73"/>
      <c r="D180" s="65">
        <v>3121</v>
      </c>
      <c r="E180" s="65" t="s">
        <v>69</v>
      </c>
      <c r="F180" s="69">
        <v>0</v>
      </c>
      <c r="G180" s="43">
        <v>0</v>
      </c>
      <c r="H180" s="43">
        <v>3400</v>
      </c>
      <c r="I180" s="43">
        <v>0</v>
      </c>
      <c r="J180" s="104"/>
    </row>
    <row r="181" spans="2:10" ht="15.6" customHeight="1" x14ac:dyDescent="0.25">
      <c r="B181" s="72"/>
      <c r="C181" s="73"/>
      <c r="D181" s="65">
        <v>3132</v>
      </c>
      <c r="E181" s="65" t="s">
        <v>208</v>
      </c>
      <c r="F181" s="69">
        <v>0</v>
      </c>
      <c r="G181" s="43">
        <v>0</v>
      </c>
      <c r="H181" s="43">
        <v>4831.62</v>
      </c>
      <c r="I181" s="43">
        <v>0</v>
      </c>
      <c r="J181" s="104"/>
    </row>
    <row r="182" spans="2:10" ht="18" customHeight="1" x14ac:dyDescent="0.25">
      <c r="B182" s="70"/>
      <c r="C182" s="71">
        <v>32</v>
      </c>
      <c r="D182" s="83"/>
      <c r="E182" s="38" t="s">
        <v>113</v>
      </c>
      <c r="F182" s="68">
        <v>2330</v>
      </c>
      <c r="G182" s="41">
        <v>0</v>
      </c>
      <c r="H182" s="41">
        <v>1070.0999999999999</v>
      </c>
      <c r="I182" s="41">
        <f>H182/F182*100</f>
        <v>45.927038626609438</v>
      </c>
      <c r="J182" s="104"/>
    </row>
    <row r="183" spans="2:10" ht="25.15" customHeight="1" x14ac:dyDescent="0.25">
      <c r="B183" s="72"/>
      <c r="C183" s="73"/>
      <c r="D183" s="65">
        <v>3212</v>
      </c>
      <c r="E183" s="39" t="s">
        <v>193</v>
      </c>
      <c r="F183" s="69">
        <v>0</v>
      </c>
      <c r="G183" s="43">
        <v>0</v>
      </c>
      <c r="H183" s="43">
        <v>1070.0999999999999</v>
      </c>
      <c r="I183" s="43">
        <v>0</v>
      </c>
      <c r="J183" s="104"/>
    </row>
    <row r="184" spans="2:10" ht="15.6" customHeight="1" x14ac:dyDescent="0.25">
      <c r="B184" s="173"/>
      <c r="C184" s="174"/>
      <c r="D184" s="175"/>
      <c r="E184" s="65"/>
      <c r="F184" s="69"/>
      <c r="G184" s="43"/>
      <c r="H184" s="43"/>
      <c r="I184" s="43"/>
      <c r="J184" s="104"/>
    </row>
    <row r="185" spans="2:10" ht="20.45" customHeight="1" x14ac:dyDescent="0.25">
      <c r="B185" s="161" t="s">
        <v>175</v>
      </c>
      <c r="C185" s="162"/>
      <c r="D185" s="163"/>
      <c r="E185" s="83" t="s">
        <v>176</v>
      </c>
      <c r="F185" s="68">
        <f>F192</f>
        <v>1160</v>
      </c>
      <c r="G185" s="41">
        <v>0</v>
      </c>
      <c r="H185" s="41">
        <f>H192</f>
        <v>2265</v>
      </c>
      <c r="I185" s="41">
        <f>H185/F185*100</f>
        <v>195.25862068965517</v>
      </c>
      <c r="J185" s="104"/>
    </row>
    <row r="186" spans="2:10" ht="18" customHeight="1" x14ac:dyDescent="0.25">
      <c r="B186" s="161" t="s">
        <v>177</v>
      </c>
      <c r="C186" s="162"/>
      <c r="D186" s="163"/>
      <c r="E186" s="83" t="s">
        <v>178</v>
      </c>
      <c r="F186" s="68">
        <v>0</v>
      </c>
      <c r="G186" s="41">
        <v>0</v>
      </c>
      <c r="H186" s="41">
        <v>0</v>
      </c>
      <c r="I186" s="41">
        <v>0</v>
      </c>
      <c r="J186" s="104"/>
    </row>
    <row r="187" spans="2:10" x14ac:dyDescent="0.25">
      <c r="B187" s="161" t="s">
        <v>132</v>
      </c>
      <c r="C187" s="162"/>
      <c r="D187" s="163"/>
      <c r="E187" s="38" t="s">
        <v>152</v>
      </c>
      <c r="F187" s="68">
        <v>0</v>
      </c>
      <c r="G187" s="41">
        <v>0</v>
      </c>
      <c r="H187" s="41">
        <v>0</v>
      </c>
      <c r="I187" s="41">
        <v>0</v>
      </c>
      <c r="J187" s="104"/>
    </row>
    <row r="188" spans="2:10" ht="30.6" customHeight="1" x14ac:dyDescent="0.25">
      <c r="B188" s="70"/>
      <c r="C188" s="71">
        <v>42</v>
      </c>
      <c r="D188" s="83"/>
      <c r="E188" s="83" t="s">
        <v>195</v>
      </c>
      <c r="F188" s="69">
        <v>0</v>
      </c>
      <c r="G188" s="43">
        <v>0</v>
      </c>
      <c r="H188" s="43">
        <v>0</v>
      </c>
      <c r="I188" s="43">
        <v>0</v>
      </c>
      <c r="J188" s="104"/>
    </row>
    <row r="189" spans="2:10" ht="20.45" customHeight="1" x14ac:dyDescent="0.25">
      <c r="B189" s="70"/>
      <c r="C189" s="73"/>
      <c r="D189" s="65">
        <v>4221</v>
      </c>
      <c r="E189" s="65" t="s">
        <v>203</v>
      </c>
      <c r="F189" s="69">
        <v>0</v>
      </c>
      <c r="G189" s="43">
        <v>0</v>
      </c>
      <c r="H189" s="43">
        <v>0</v>
      </c>
      <c r="I189" s="43">
        <v>0</v>
      </c>
      <c r="J189" s="104"/>
    </row>
    <row r="190" spans="2:10" ht="19.899999999999999" customHeight="1" x14ac:dyDescent="0.25">
      <c r="B190" s="72"/>
      <c r="C190" s="73"/>
      <c r="D190" s="65">
        <v>4227</v>
      </c>
      <c r="E190" s="65" t="s">
        <v>107</v>
      </c>
      <c r="F190" s="69">
        <v>0</v>
      </c>
      <c r="G190" s="43">
        <v>0</v>
      </c>
      <c r="H190" s="43">
        <v>0</v>
      </c>
      <c r="I190" s="43">
        <v>0</v>
      </c>
      <c r="J190" s="104"/>
    </row>
    <row r="191" spans="2:10" x14ac:dyDescent="0.25">
      <c r="B191" s="72"/>
      <c r="C191" s="73"/>
      <c r="D191" s="65"/>
      <c r="E191" s="65"/>
      <c r="F191" s="69"/>
      <c r="G191" s="43"/>
      <c r="H191" s="43"/>
      <c r="I191" s="43"/>
      <c r="J191" s="104"/>
    </row>
    <row r="192" spans="2:10" x14ac:dyDescent="0.25">
      <c r="B192" s="161" t="s">
        <v>179</v>
      </c>
      <c r="C192" s="162"/>
      <c r="D192" s="163"/>
      <c r="E192" s="83" t="s">
        <v>180</v>
      </c>
      <c r="F192" s="68">
        <f>F193</f>
        <v>1160</v>
      </c>
      <c r="G192" s="41">
        <v>0</v>
      </c>
      <c r="H192" s="41">
        <f>H193+H197</f>
        <v>2265</v>
      </c>
      <c r="I192" s="41">
        <f>H192/F192*100</f>
        <v>195.25862068965517</v>
      </c>
      <c r="J192" s="104"/>
    </row>
    <row r="193" spans="2:10" x14ac:dyDescent="0.25">
      <c r="B193" s="161" t="s">
        <v>132</v>
      </c>
      <c r="C193" s="168"/>
      <c r="D193" s="169"/>
      <c r="E193" s="38" t="s">
        <v>152</v>
      </c>
      <c r="F193" s="68">
        <v>1160</v>
      </c>
      <c r="G193" s="41">
        <v>0</v>
      </c>
      <c r="H193" s="41">
        <v>1160</v>
      </c>
      <c r="I193" s="41">
        <v>100</v>
      </c>
      <c r="J193" s="104"/>
    </row>
    <row r="194" spans="2:10" ht="25.5" x14ac:dyDescent="0.25">
      <c r="B194" s="70"/>
      <c r="C194" s="71">
        <v>42</v>
      </c>
      <c r="D194" s="83"/>
      <c r="E194" s="83" t="s">
        <v>195</v>
      </c>
      <c r="F194" s="68">
        <v>1160</v>
      </c>
      <c r="G194" s="41">
        <v>0</v>
      </c>
      <c r="H194" s="41">
        <v>1160</v>
      </c>
      <c r="I194" s="41">
        <v>100</v>
      </c>
      <c r="J194" s="104"/>
    </row>
    <row r="195" spans="2:10" x14ac:dyDescent="0.25">
      <c r="B195" s="70"/>
      <c r="C195" s="73"/>
      <c r="D195" s="65">
        <v>4241</v>
      </c>
      <c r="E195" s="65" t="s">
        <v>201</v>
      </c>
      <c r="F195" s="69">
        <v>0</v>
      </c>
      <c r="G195" s="43">
        <v>0</v>
      </c>
      <c r="H195" s="43">
        <v>1160</v>
      </c>
      <c r="I195" s="43">
        <v>0</v>
      </c>
      <c r="J195" s="104"/>
    </row>
    <row r="196" spans="2:10" x14ac:dyDescent="0.25">
      <c r="B196" s="70"/>
      <c r="C196" s="73"/>
      <c r="D196" s="65"/>
      <c r="E196" s="65"/>
      <c r="F196" s="69"/>
      <c r="G196" s="43"/>
      <c r="H196" s="43"/>
      <c r="I196" s="43"/>
      <c r="J196" s="104"/>
    </row>
    <row r="197" spans="2:10" x14ac:dyDescent="0.25">
      <c r="B197" s="161" t="s">
        <v>156</v>
      </c>
      <c r="C197" s="162"/>
      <c r="D197" s="163"/>
      <c r="E197" s="83" t="s">
        <v>209</v>
      </c>
      <c r="F197" s="68">
        <v>0</v>
      </c>
      <c r="G197" s="41">
        <v>0</v>
      </c>
      <c r="H197" s="41">
        <v>1105</v>
      </c>
      <c r="I197" s="41">
        <v>0</v>
      </c>
      <c r="J197" s="104"/>
    </row>
    <row r="198" spans="2:10" ht="25.5" x14ac:dyDescent="0.25">
      <c r="B198" s="70"/>
      <c r="C198" s="71">
        <v>42</v>
      </c>
      <c r="D198" s="65"/>
      <c r="E198" s="83" t="s">
        <v>195</v>
      </c>
      <c r="F198" s="68">
        <v>0</v>
      </c>
      <c r="G198" s="41">
        <v>0</v>
      </c>
      <c r="H198" s="41">
        <v>1105</v>
      </c>
      <c r="I198" s="41">
        <v>0</v>
      </c>
      <c r="J198" s="104"/>
    </row>
    <row r="199" spans="2:10" x14ac:dyDescent="0.25">
      <c r="B199" s="70"/>
      <c r="C199" s="73"/>
      <c r="D199" s="65">
        <v>4241</v>
      </c>
      <c r="E199" s="65" t="s">
        <v>201</v>
      </c>
      <c r="F199" s="69">
        <v>0</v>
      </c>
      <c r="G199" s="43">
        <v>0</v>
      </c>
      <c r="H199" s="43">
        <v>1105</v>
      </c>
      <c r="I199" s="43">
        <v>0</v>
      </c>
      <c r="J199" s="104"/>
    </row>
    <row r="200" spans="2:10" x14ac:dyDescent="0.25">
      <c r="B200" s="70"/>
      <c r="C200" s="73"/>
      <c r="D200" s="65"/>
      <c r="E200" s="65"/>
      <c r="F200" s="69"/>
      <c r="G200" s="43"/>
      <c r="H200" s="43"/>
      <c r="I200" s="43"/>
      <c r="J200" s="104"/>
    </row>
    <row r="201" spans="2:10" x14ac:dyDescent="0.25">
      <c r="B201" s="161" t="s">
        <v>182</v>
      </c>
      <c r="C201" s="162"/>
      <c r="D201" s="163"/>
      <c r="E201" s="83" t="s">
        <v>181</v>
      </c>
      <c r="F201" s="68">
        <f>F202</f>
        <v>1714467</v>
      </c>
      <c r="G201" s="43">
        <v>0</v>
      </c>
      <c r="H201" s="41">
        <f>H202</f>
        <v>1720707.82</v>
      </c>
      <c r="I201" s="43">
        <f>H201/F201*100</f>
        <v>100.3640093393457</v>
      </c>
      <c r="J201" s="104"/>
    </row>
    <row r="202" spans="2:10" x14ac:dyDescent="0.25">
      <c r="B202" s="161" t="s">
        <v>183</v>
      </c>
      <c r="C202" s="162"/>
      <c r="D202" s="163"/>
      <c r="E202" s="83" t="s">
        <v>181</v>
      </c>
      <c r="F202" s="68">
        <f>F203</f>
        <v>1714467</v>
      </c>
      <c r="G202" s="43">
        <v>0</v>
      </c>
      <c r="H202" s="41">
        <f>H203</f>
        <v>1720707.82</v>
      </c>
      <c r="I202" s="43">
        <f>H202/F202*100</f>
        <v>100.3640093393457</v>
      </c>
      <c r="J202" s="104"/>
    </row>
    <row r="203" spans="2:10" ht="14.45" customHeight="1" x14ac:dyDescent="0.25">
      <c r="B203" s="161" t="s">
        <v>156</v>
      </c>
      <c r="C203" s="162"/>
      <c r="D203" s="163"/>
      <c r="E203" s="83" t="s">
        <v>209</v>
      </c>
      <c r="F203" s="68">
        <f>F204+F209+F214</f>
        <v>1714467</v>
      </c>
      <c r="G203" s="41">
        <v>0</v>
      </c>
      <c r="H203" s="41">
        <f>H204+H209+H214</f>
        <v>1720707.82</v>
      </c>
      <c r="I203" s="41">
        <f>H203/F203*100</f>
        <v>100.3640093393457</v>
      </c>
      <c r="J203" s="104"/>
    </row>
    <row r="204" spans="2:10" x14ac:dyDescent="0.25">
      <c r="B204" s="49"/>
      <c r="C204" s="50">
        <v>31</v>
      </c>
      <c r="D204" s="51"/>
      <c r="E204" s="36" t="s">
        <v>192</v>
      </c>
      <c r="F204" s="68">
        <v>1681286</v>
      </c>
      <c r="G204" s="41">
        <v>0</v>
      </c>
      <c r="H204" s="41">
        <f>H205+H206+H207+H208</f>
        <v>1687653.02</v>
      </c>
      <c r="I204" s="41">
        <f>H204/F204*100</f>
        <v>100.37869940033998</v>
      </c>
      <c r="J204" s="104"/>
    </row>
    <row r="205" spans="2:10" x14ac:dyDescent="0.25">
      <c r="B205" s="52"/>
      <c r="C205" s="53"/>
      <c r="D205" s="54">
        <v>3111</v>
      </c>
      <c r="E205" s="39" t="s">
        <v>29</v>
      </c>
      <c r="F205" s="69">
        <v>0</v>
      </c>
      <c r="G205" s="43">
        <v>0</v>
      </c>
      <c r="H205" s="117">
        <v>1394215.95</v>
      </c>
      <c r="I205" s="43">
        <v>0</v>
      </c>
      <c r="J205" s="104"/>
    </row>
    <row r="206" spans="2:10" x14ac:dyDescent="0.25">
      <c r="B206" s="52"/>
      <c r="C206" s="53"/>
      <c r="D206" s="54">
        <v>3121</v>
      </c>
      <c r="E206" s="39" t="s">
        <v>69</v>
      </c>
      <c r="F206" s="69">
        <v>0</v>
      </c>
      <c r="G206" s="43">
        <v>0</v>
      </c>
      <c r="H206" s="118">
        <v>52541.62</v>
      </c>
      <c r="I206" s="43">
        <v>0</v>
      </c>
      <c r="J206" s="104"/>
    </row>
    <row r="207" spans="2:10" x14ac:dyDescent="0.25">
      <c r="B207" s="52"/>
      <c r="C207" s="53"/>
      <c r="D207" s="54">
        <v>3132</v>
      </c>
      <c r="E207" s="39" t="s">
        <v>70</v>
      </c>
      <c r="F207" s="69">
        <v>0</v>
      </c>
      <c r="G207" s="43">
        <v>0</v>
      </c>
      <c r="H207" s="118">
        <v>240890.74</v>
      </c>
      <c r="I207" s="43">
        <v>0</v>
      </c>
      <c r="J207" s="104"/>
    </row>
    <row r="208" spans="2:10" ht="25.5" x14ac:dyDescent="0.25">
      <c r="B208" s="52"/>
      <c r="C208" s="53"/>
      <c r="D208" s="54">
        <v>3133</v>
      </c>
      <c r="E208" s="39" t="s">
        <v>236</v>
      </c>
      <c r="F208" s="69">
        <v>0</v>
      </c>
      <c r="G208" s="43">
        <v>0</v>
      </c>
      <c r="H208" s="118">
        <v>4.71</v>
      </c>
      <c r="I208" s="43">
        <v>0</v>
      </c>
      <c r="J208" s="104"/>
    </row>
    <row r="209" spans="2:10" x14ac:dyDescent="0.25">
      <c r="B209" s="49"/>
      <c r="C209" s="50">
        <v>32</v>
      </c>
      <c r="D209" s="51"/>
      <c r="E209" s="38" t="s">
        <v>113</v>
      </c>
      <c r="F209" s="68">
        <v>33035</v>
      </c>
      <c r="G209" s="41">
        <v>0</v>
      </c>
      <c r="H209" s="41">
        <f>H210+H211+H212+H213</f>
        <v>32910.080000000002</v>
      </c>
      <c r="I209" s="41">
        <f>H209/F209*100</f>
        <v>99.621855607688829</v>
      </c>
      <c r="J209" s="104"/>
    </row>
    <row r="210" spans="2:10" x14ac:dyDescent="0.25">
      <c r="B210" s="49"/>
      <c r="C210" s="50"/>
      <c r="D210" s="54">
        <v>3211</v>
      </c>
      <c r="E210" s="39" t="s">
        <v>73</v>
      </c>
      <c r="F210" s="69">
        <v>0</v>
      </c>
      <c r="G210" s="43">
        <v>0</v>
      </c>
      <c r="H210" s="43">
        <v>0</v>
      </c>
      <c r="I210" s="43">
        <v>0</v>
      </c>
      <c r="J210" s="104"/>
    </row>
    <row r="211" spans="2:10" x14ac:dyDescent="0.25">
      <c r="B211" s="52"/>
      <c r="C211" s="53"/>
      <c r="D211" s="54">
        <v>3212</v>
      </c>
      <c r="E211" s="39" t="s">
        <v>210</v>
      </c>
      <c r="F211" s="69">
        <v>0</v>
      </c>
      <c r="G211" s="43">
        <v>0</v>
      </c>
      <c r="H211" s="117">
        <v>26680.9</v>
      </c>
      <c r="I211" s="43">
        <v>0</v>
      </c>
      <c r="J211" s="104"/>
    </row>
    <row r="212" spans="2:10" x14ac:dyDescent="0.25">
      <c r="B212" s="52"/>
      <c r="C212" s="53"/>
      <c r="D212" s="54">
        <v>3295</v>
      </c>
      <c r="E212" s="39" t="s">
        <v>103</v>
      </c>
      <c r="F212" s="69">
        <v>0</v>
      </c>
      <c r="G212" s="43">
        <v>0</v>
      </c>
      <c r="H212" s="118">
        <v>5829.18</v>
      </c>
      <c r="I212" s="43">
        <v>0</v>
      </c>
      <c r="J212" s="104"/>
    </row>
    <row r="213" spans="2:10" x14ac:dyDescent="0.25">
      <c r="B213" s="52"/>
      <c r="C213" s="53"/>
      <c r="D213" s="54">
        <v>3296</v>
      </c>
      <c r="E213" s="39" t="s">
        <v>104</v>
      </c>
      <c r="F213" s="69">
        <v>0</v>
      </c>
      <c r="G213" s="43">
        <v>0</v>
      </c>
      <c r="H213" s="119">
        <v>400</v>
      </c>
      <c r="I213" s="43">
        <v>0</v>
      </c>
      <c r="J213" s="104"/>
    </row>
    <row r="214" spans="2:10" x14ac:dyDescent="0.25">
      <c r="B214" s="49"/>
      <c r="C214" s="50">
        <v>34</v>
      </c>
      <c r="D214" s="51"/>
      <c r="E214" s="38" t="s">
        <v>117</v>
      </c>
      <c r="F214" s="68">
        <v>146</v>
      </c>
      <c r="G214" s="41">
        <v>0</v>
      </c>
      <c r="H214" s="41">
        <v>144.72</v>
      </c>
      <c r="I214" s="41">
        <v>0</v>
      </c>
      <c r="J214" s="104"/>
    </row>
    <row r="215" spans="2:10" x14ac:dyDescent="0.25">
      <c r="B215" s="52"/>
      <c r="C215" s="53"/>
      <c r="D215" s="54">
        <v>3433</v>
      </c>
      <c r="E215" s="39" t="s">
        <v>248</v>
      </c>
      <c r="F215" s="69">
        <v>0</v>
      </c>
      <c r="G215" s="43">
        <v>0</v>
      </c>
      <c r="H215" s="43">
        <v>144.72</v>
      </c>
      <c r="I215" s="43">
        <v>0</v>
      </c>
      <c r="J215" s="104"/>
    </row>
    <row r="216" spans="2:10" x14ac:dyDescent="0.25">
      <c r="B216" s="52"/>
      <c r="C216" s="53"/>
      <c r="D216" s="54" t="s">
        <v>56</v>
      </c>
      <c r="E216" s="39" t="s">
        <v>56</v>
      </c>
      <c r="F216" s="69">
        <v>0</v>
      </c>
      <c r="G216" s="43">
        <v>0</v>
      </c>
      <c r="H216" s="43">
        <v>0</v>
      </c>
      <c r="I216" s="43">
        <v>0</v>
      </c>
      <c r="J216" s="104"/>
    </row>
    <row r="217" spans="2:10" x14ac:dyDescent="0.25">
      <c r="B217" s="113"/>
      <c r="C217" s="113"/>
      <c r="D217" s="113"/>
      <c r="E217" s="113"/>
      <c r="F217" s="113"/>
      <c r="G217" s="113"/>
      <c r="H217" s="113"/>
      <c r="I217" s="113"/>
      <c r="J217" s="104"/>
    </row>
    <row r="218" spans="2:10" x14ac:dyDescent="0.25">
      <c r="B218" s="62"/>
      <c r="C218" s="62"/>
      <c r="D218" s="62"/>
      <c r="E218" s="62"/>
      <c r="F218" s="62"/>
      <c r="G218" s="62"/>
      <c r="H218" s="62"/>
      <c r="I218" s="62"/>
    </row>
  </sheetData>
  <mergeCells count="52">
    <mergeCell ref="B201:D201"/>
    <mergeCell ref="B202:D202"/>
    <mergeCell ref="B203:D203"/>
    <mergeCell ref="B185:D185"/>
    <mergeCell ref="B186:D186"/>
    <mergeCell ref="B187:D187"/>
    <mergeCell ref="B192:D192"/>
    <mergeCell ref="B193:D193"/>
    <mergeCell ref="B197:D197"/>
    <mergeCell ref="B162:D162"/>
    <mergeCell ref="B172:D172"/>
    <mergeCell ref="B171:D171"/>
    <mergeCell ref="B176:D176"/>
    <mergeCell ref="B184:D184"/>
    <mergeCell ref="B177:D177"/>
    <mergeCell ref="B128:D128"/>
    <mergeCell ref="B129:D129"/>
    <mergeCell ref="B156:D156"/>
    <mergeCell ref="B157:D157"/>
    <mergeCell ref="B161:D161"/>
    <mergeCell ref="B152:D152"/>
    <mergeCell ref="B151:D151"/>
    <mergeCell ref="B110:D110"/>
    <mergeCell ref="B114:D114"/>
    <mergeCell ref="B35:D35"/>
    <mergeCell ref="B41:D41"/>
    <mergeCell ref="B72:D72"/>
    <mergeCell ref="B79:D79"/>
    <mergeCell ref="B105:D105"/>
    <mergeCell ref="B99:D99"/>
    <mergeCell ref="B2:I2"/>
    <mergeCell ref="B8:D8"/>
    <mergeCell ref="B11:D11"/>
    <mergeCell ref="B12:D12"/>
    <mergeCell ref="B10:D10"/>
    <mergeCell ref="B9:D9"/>
    <mergeCell ref="B124:D124"/>
    <mergeCell ref="B120:D120"/>
    <mergeCell ref="B4:I4"/>
    <mergeCell ref="B6:E6"/>
    <mergeCell ref="B7:E7"/>
    <mergeCell ref="B36:D36"/>
    <mergeCell ref="B47:D47"/>
    <mergeCell ref="B71:D71"/>
    <mergeCell ref="B123:D123"/>
    <mergeCell ref="B119:D119"/>
    <mergeCell ref="B115:D115"/>
    <mergeCell ref="B83:D83"/>
    <mergeCell ref="B42:D42"/>
    <mergeCell ref="B43:D43"/>
    <mergeCell ref="B93:D93"/>
    <mergeCell ref="B106:D106"/>
  </mergeCells>
  <pageMargins left="0.7" right="0.7" top="0.75" bottom="0.75" header="0.3" footer="0.3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KAMEN</cp:lastModifiedBy>
  <cp:lastPrinted>2025-02-18T10:17:03Z</cp:lastPrinted>
  <dcterms:created xsi:type="dcterms:W3CDTF">2022-08-12T12:51:27Z</dcterms:created>
  <dcterms:modified xsi:type="dcterms:W3CDTF">2025-03-11T07:46:36Z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